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E3EF8407-225A-422F-B644-A7498E49F652}" xr6:coauthVersionLast="45" xr6:coauthVersionMax="45" xr10:uidLastSave="{00000000-0000-0000-0000-000000000000}"/>
  <bookViews>
    <workbookView xWindow="-108" yWindow="-108" windowWidth="23256" windowHeight="12576" xr2:uid="{35309D8F-977E-4210-81A3-F22AF8EC4F8B}"/>
  </bookViews>
  <sheets>
    <sheet name="Inversiones" sheetId="1" r:id="rId1"/>
  </sheets>
  <externalReferences>
    <externalReference r:id="rId2"/>
  </externalReferences>
  <definedNames>
    <definedName name="_xlnm._FilterDatabase" localSheetId="0" hidden="1">Inversiones!$A$9:$BS$182</definedName>
    <definedName name="_xlnm.Print_Area" localSheetId="0">Inversiones!$A$1:$G$195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K8" i="1"/>
  <c r="P10" i="1"/>
  <c r="I11" i="1"/>
  <c r="P11" i="1"/>
  <c r="P12" i="1"/>
  <c r="O13" i="1"/>
  <c r="H13" i="1" s="1"/>
  <c r="P13" i="1"/>
  <c r="P14" i="1"/>
  <c r="P15" i="1"/>
  <c r="P16" i="1"/>
  <c r="P17" i="1"/>
  <c r="I18" i="1"/>
  <c r="P18" i="1"/>
  <c r="P19" i="1"/>
  <c r="P20" i="1"/>
  <c r="P21" i="1"/>
  <c r="P22" i="1"/>
  <c r="P23" i="1"/>
  <c r="P24" i="1"/>
  <c r="P25" i="1"/>
  <c r="O24" i="1" s="1"/>
  <c r="H24" i="1" s="1"/>
  <c r="P26" i="1"/>
  <c r="I27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O40" i="1" s="1"/>
  <c r="P41" i="1"/>
  <c r="P42" i="1"/>
  <c r="P43" i="1"/>
  <c r="P44" i="1"/>
  <c r="P45" i="1"/>
  <c r="P46" i="1"/>
  <c r="P47" i="1"/>
  <c r="P48" i="1"/>
  <c r="P49" i="1"/>
  <c r="P50" i="1"/>
  <c r="I51" i="1"/>
  <c r="P51" i="1"/>
  <c r="P52" i="1"/>
  <c r="P53" i="1"/>
  <c r="O53" i="1" s="1"/>
  <c r="P54" i="1"/>
  <c r="P55" i="1"/>
  <c r="O55" i="1" s="1"/>
  <c r="P56" i="1"/>
  <c r="P57" i="1"/>
  <c r="O57" i="1" s="1"/>
  <c r="H57" i="1" s="1"/>
  <c r="P58" i="1"/>
  <c r="P59" i="1"/>
  <c r="P60" i="1"/>
  <c r="P61" i="1"/>
  <c r="I62" i="1"/>
  <c r="P62" i="1"/>
  <c r="P63" i="1"/>
  <c r="P64" i="1"/>
  <c r="O64" i="1" s="1"/>
  <c r="H64" i="1" s="1"/>
  <c r="P65" i="1"/>
  <c r="P66" i="1"/>
  <c r="P67" i="1"/>
  <c r="O67" i="1" s="1"/>
  <c r="P68" i="1"/>
  <c r="P69" i="1"/>
  <c r="P70" i="1"/>
  <c r="O69" i="1" s="1"/>
  <c r="I71" i="1"/>
  <c r="P71" i="1"/>
  <c r="P72" i="1"/>
  <c r="P73" i="1"/>
  <c r="P74" i="1"/>
  <c r="O74" i="1" s="1"/>
  <c r="H74" i="1" s="1"/>
  <c r="I75" i="1"/>
  <c r="P75" i="1"/>
  <c r="P76" i="1"/>
  <c r="P77" i="1"/>
  <c r="I78" i="1"/>
  <c r="P78" i="1"/>
  <c r="P79" i="1"/>
  <c r="O79" i="1" s="1"/>
  <c r="I80" i="1"/>
  <c r="P80" i="1"/>
  <c r="P81" i="1"/>
  <c r="P82" i="1"/>
  <c r="O82" i="1" s="1"/>
  <c r="I83" i="1"/>
  <c r="P83" i="1"/>
  <c r="P84" i="1"/>
  <c r="O84" i="1" s="1"/>
  <c r="H84" i="1" s="1"/>
  <c r="P85" i="1"/>
  <c r="P86" i="1"/>
  <c r="P87" i="1"/>
  <c r="O87" i="1" s="1"/>
  <c r="H87" i="1" s="1"/>
  <c r="P88" i="1"/>
  <c r="P89" i="1"/>
  <c r="P90" i="1"/>
  <c r="P91" i="1"/>
  <c r="I92" i="1"/>
  <c r="P92" i="1"/>
  <c r="P93" i="1"/>
  <c r="P94" i="1"/>
  <c r="P95" i="1"/>
  <c r="I96" i="1"/>
  <c r="P96" i="1"/>
  <c r="P97" i="1"/>
  <c r="O97" i="1" s="1"/>
  <c r="H97" i="1" s="1"/>
  <c r="I98" i="1"/>
  <c r="P98" i="1"/>
  <c r="P99" i="1"/>
  <c r="P100" i="1"/>
  <c r="P101" i="1"/>
  <c r="I102" i="1"/>
  <c r="P102" i="1"/>
  <c r="P103" i="1"/>
  <c r="P104" i="1"/>
  <c r="O104" i="1" s="1"/>
  <c r="H104" i="1" s="1"/>
  <c r="P105" i="1"/>
  <c r="H106" i="1"/>
  <c r="I106" i="1"/>
  <c r="I105" i="1" s="1"/>
  <c r="P106" i="1"/>
  <c r="P107" i="1"/>
  <c r="P108" i="1"/>
  <c r="P109" i="1"/>
  <c r="O109" i="1" s="1"/>
  <c r="H109" i="1" s="1"/>
  <c r="P110" i="1"/>
  <c r="P111" i="1"/>
  <c r="P112" i="1"/>
  <c r="P113" i="1"/>
  <c r="P114" i="1"/>
  <c r="P115" i="1"/>
  <c r="P116" i="1"/>
  <c r="O116" i="1" s="1"/>
  <c r="H116" i="1" s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O132" i="1" s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O148" i="1" s="1"/>
  <c r="P149" i="1"/>
  <c r="P150" i="1"/>
  <c r="P151" i="1"/>
  <c r="P152" i="1"/>
  <c r="P153" i="1"/>
  <c r="O152" i="1" s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O181" i="1" s="1"/>
  <c r="H181" i="1" s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F106" i="1"/>
  <c r="D106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2" i="1"/>
  <c r="C71" i="1"/>
  <c r="C70" i="1"/>
  <c r="C69" i="1"/>
  <c r="C68" i="1"/>
  <c r="C67" i="1"/>
  <c r="C66" i="1"/>
  <c r="C65" i="1"/>
  <c r="F64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F13" i="1"/>
  <c r="C13" i="1"/>
  <c r="C12" i="1"/>
  <c r="C11" i="1"/>
  <c r="C10" i="1"/>
  <c r="F9" i="1"/>
  <c r="A1" i="1"/>
  <c r="H79" i="1" l="1"/>
  <c r="D79" i="1"/>
  <c r="D57" i="1"/>
  <c r="O139" i="1"/>
  <c r="H139" i="1" s="1"/>
  <c r="O51" i="1"/>
  <c r="O44" i="1"/>
  <c r="O36" i="1"/>
  <c r="H36" i="1" s="1"/>
  <c r="O14" i="1"/>
  <c r="D64" i="1"/>
  <c r="O130" i="1"/>
  <c r="H130" i="1" s="1"/>
  <c r="O122" i="1"/>
  <c r="H122" i="1" s="1"/>
  <c r="O108" i="1"/>
  <c r="H108" i="1" s="1"/>
  <c r="O89" i="1"/>
  <c r="O175" i="1"/>
  <c r="O136" i="1"/>
  <c r="O120" i="1"/>
  <c r="H120" i="1" s="1"/>
  <c r="D13" i="1"/>
  <c r="O126" i="1"/>
  <c r="H126" i="1" s="1"/>
  <c r="O39" i="1"/>
  <c r="H39" i="1" s="1"/>
  <c r="D104" i="1"/>
  <c r="O164" i="1"/>
  <c r="D97" i="1"/>
  <c r="O155" i="1"/>
  <c r="H155" i="1" s="1"/>
  <c r="H152" i="1"/>
  <c r="D152" i="1"/>
  <c r="H40" i="1"/>
  <c r="F40" i="1"/>
  <c r="D164" i="1"/>
  <c r="H164" i="1"/>
  <c r="O173" i="1"/>
  <c r="H173" i="1" s="1"/>
  <c r="O165" i="1"/>
  <c r="H165" i="1" s="1"/>
  <c r="O153" i="1"/>
  <c r="H153" i="1" s="1"/>
  <c r="O54" i="1"/>
  <c r="O33" i="1"/>
  <c r="O19" i="1"/>
  <c r="D84" i="1"/>
  <c r="O171" i="1"/>
  <c r="H171" i="1" s="1"/>
  <c r="O163" i="1"/>
  <c r="H163" i="1" s="1"/>
  <c r="O158" i="1"/>
  <c r="O90" i="1"/>
  <c r="H90" i="1" s="1"/>
  <c r="O83" i="1"/>
  <c r="H83" i="1" s="1"/>
  <c r="E83" i="1" s="1"/>
  <c r="Z83" i="1" s="1"/>
  <c r="O78" i="1"/>
  <c r="M77" i="1" s="1"/>
  <c r="O60" i="1"/>
  <c r="O45" i="1"/>
  <c r="O38" i="1"/>
  <c r="O18" i="1"/>
  <c r="O12" i="1"/>
  <c r="O95" i="1"/>
  <c r="O66" i="1"/>
  <c r="H66" i="1" s="1"/>
  <c r="O135" i="1"/>
  <c r="H135" i="1" s="1"/>
  <c r="O127" i="1"/>
  <c r="H127" i="1" s="1"/>
  <c r="O119" i="1"/>
  <c r="H119" i="1" s="1"/>
  <c r="O94" i="1"/>
  <c r="F94" i="1" s="1"/>
  <c r="O88" i="1"/>
  <c r="H88" i="1" s="1"/>
  <c r="E88" i="1" s="1"/>
  <c r="Z88" i="1" s="1"/>
  <c r="O77" i="1"/>
  <c r="O43" i="1"/>
  <c r="H43" i="1" s="1"/>
  <c r="O29" i="1"/>
  <c r="H29" i="1" s="1"/>
  <c r="I10" i="1"/>
  <c r="I182" i="1" s="1"/>
  <c r="O42" i="1"/>
  <c r="H42" i="1" s="1"/>
  <c r="O28" i="1"/>
  <c r="H28" i="1" s="1"/>
  <c r="E28" i="1" s="1"/>
  <c r="O16" i="1"/>
  <c r="O10" i="1"/>
  <c r="O92" i="1"/>
  <c r="O68" i="1"/>
  <c r="H68" i="1" s="1"/>
  <c r="E68" i="1" s="1"/>
  <c r="Z68" i="1" s="1"/>
  <c r="O49" i="1"/>
  <c r="H49" i="1" s="1"/>
  <c r="O27" i="1"/>
  <c r="O20" i="1"/>
  <c r="H20" i="1" s="1"/>
  <c r="E20" i="1" s="1"/>
  <c r="Z20" i="1" s="1"/>
  <c r="D39" i="1"/>
  <c r="X39" i="1" s="1"/>
  <c r="O161" i="1"/>
  <c r="H161" i="1" s="1"/>
  <c r="H67" i="1"/>
  <c r="D67" i="1"/>
  <c r="H53" i="1"/>
  <c r="D53" i="1"/>
  <c r="H158" i="1"/>
  <c r="D158" i="1"/>
  <c r="D83" i="1"/>
  <c r="D78" i="1"/>
  <c r="H44" i="1"/>
  <c r="F44" i="1"/>
  <c r="D44" i="1"/>
  <c r="X44" i="1" s="1"/>
  <c r="H82" i="1"/>
  <c r="D82" i="1"/>
  <c r="D28" i="1"/>
  <c r="D148" i="1"/>
  <c r="H148" i="1"/>
  <c r="H132" i="1"/>
  <c r="D132" i="1"/>
  <c r="H55" i="1"/>
  <c r="D55" i="1"/>
  <c r="D90" i="1"/>
  <c r="X90" i="1" s="1"/>
  <c r="D42" i="1"/>
  <c r="D24" i="1"/>
  <c r="X24" i="1" s="1"/>
  <c r="O169" i="1"/>
  <c r="H169" i="1" s="1"/>
  <c r="O142" i="1"/>
  <c r="D142" i="1" s="1"/>
  <c r="O100" i="1"/>
  <c r="D100" i="1" s="1"/>
  <c r="F74" i="1"/>
  <c r="D74" i="1"/>
  <c r="D40" i="1"/>
  <c r="O174" i="1"/>
  <c r="O167" i="1"/>
  <c r="H167" i="1" s="1"/>
  <c r="O157" i="1"/>
  <c r="H157" i="1" s="1"/>
  <c r="O129" i="1"/>
  <c r="H129" i="1" s="1"/>
  <c r="O123" i="1"/>
  <c r="H123" i="1" s="1"/>
  <c r="O99" i="1"/>
  <c r="H94" i="1"/>
  <c r="O73" i="1"/>
  <c r="O65" i="1"/>
  <c r="O58" i="1"/>
  <c r="O47" i="1"/>
  <c r="O41" i="1"/>
  <c r="O35" i="1"/>
  <c r="O23" i="1"/>
  <c r="O11" i="1"/>
  <c r="D181" i="1"/>
  <c r="D87" i="1"/>
  <c r="X87" i="1" s="1"/>
  <c r="O177" i="1"/>
  <c r="H177" i="1" s="1"/>
  <c r="O151" i="1"/>
  <c r="H151" i="1" s="1"/>
  <c r="O81" i="1"/>
  <c r="O46" i="1"/>
  <c r="O34" i="1"/>
  <c r="O22" i="1"/>
  <c r="O134" i="1"/>
  <c r="H134" i="1" s="1"/>
  <c r="I95" i="1"/>
  <c r="F36" i="1"/>
  <c r="W36" i="1" s="1"/>
  <c r="O166" i="1"/>
  <c r="H166" i="1" s="1"/>
  <c r="O146" i="1"/>
  <c r="O121" i="1"/>
  <c r="H121" i="1" s="1"/>
  <c r="O62" i="1"/>
  <c r="O56" i="1"/>
  <c r="O15" i="1"/>
  <c r="D130" i="1"/>
  <c r="D94" i="1"/>
  <c r="V94" i="1" s="1"/>
  <c r="D36" i="1"/>
  <c r="O179" i="1"/>
  <c r="O149" i="1"/>
  <c r="H149" i="1" s="1"/>
  <c r="O145" i="1"/>
  <c r="H145" i="1" s="1"/>
  <c r="O138" i="1"/>
  <c r="O114" i="1"/>
  <c r="H114" i="1" s="1"/>
  <c r="O102" i="1"/>
  <c r="O32" i="1"/>
  <c r="O26" i="1"/>
  <c r="D66" i="1"/>
  <c r="X66" i="1" s="1"/>
  <c r="D54" i="1"/>
  <c r="X54" i="1" s="1"/>
  <c r="D43" i="1"/>
  <c r="V43" i="1" s="1"/>
  <c r="O180" i="1"/>
  <c r="O159" i="1"/>
  <c r="H159" i="1" s="1"/>
  <c r="O150" i="1"/>
  <c r="H150" i="1" s="1"/>
  <c r="O144" i="1"/>
  <c r="H144" i="1" s="1"/>
  <c r="E144" i="1" s="1"/>
  <c r="O113" i="1"/>
  <c r="H113" i="1" s="1"/>
  <c r="O91" i="1"/>
  <c r="N89" i="1" s="1"/>
  <c r="O70" i="1"/>
  <c r="M69" i="1" s="1"/>
  <c r="O50" i="1"/>
  <c r="O37" i="1"/>
  <c r="O30" i="1"/>
  <c r="O25" i="1"/>
  <c r="H136" i="1"/>
  <c r="D136" i="1"/>
  <c r="X106" i="1"/>
  <c r="V106" i="1"/>
  <c r="X83" i="1"/>
  <c r="V67" i="1"/>
  <c r="X67" i="1"/>
  <c r="O178" i="1"/>
  <c r="O162" i="1"/>
  <c r="V90" i="1"/>
  <c r="V82" i="1"/>
  <c r="X74" i="1"/>
  <c r="V66" i="1"/>
  <c r="X42" i="1"/>
  <c r="V42" i="1"/>
  <c r="V83" i="1"/>
  <c r="W13" i="1"/>
  <c r="X13" i="1" s="1"/>
  <c r="W40" i="1"/>
  <c r="V97" i="1"/>
  <c r="X97" i="1"/>
  <c r="X57" i="1"/>
  <c r="V57" i="1"/>
  <c r="O141" i="1"/>
  <c r="H141" i="1" s="1"/>
  <c r="O140" i="1"/>
  <c r="O98" i="1"/>
  <c r="O93" i="1"/>
  <c r="K77" i="1"/>
  <c r="N77" i="1"/>
  <c r="W64" i="1"/>
  <c r="W94" i="1"/>
  <c r="V104" i="1"/>
  <c r="X104" i="1"/>
  <c r="V64" i="1"/>
  <c r="V40" i="1"/>
  <c r="X40" i="1"/>
  <c r="V24" i="1"/>
  <c r="O168" i="1"/>
  <c r="O125" i="1"/>
  <c r="H125" i="1" s="1"/>
  <c r="O124" i="1"/>
  <c r="H124" i="1" s="1"/>
  <c r="O107" i="1"/>
  <c r="H107" i="1" s="1"/>
  <c r="O96" i="1"/>
  <c r="D9" i="1"/>
  <c r="U8" i="1" s="1"/>
  <c r="U185" i="1"/>
  <c r="X79" i="1"/>
  <c r="X55" i="1"/>
  <c r="V55" i="1"/>
  <c r="V39" i="1"/>
  <c r="O170" i="1"/>
  <c r="O154" i="1"/>
  <c r="O128" i="1"/>
  <c r="H128" i="1" s="1"/>
  <c r="O112" i="1"/>
  <c r="H112" i="1" s="1"/>
  <c r="W106" i="1"/>
  <c r="I74" i="1"/>
  <c r="V79" i="1"/>
  <c r="W74" i="1"/>
  <c r="X94" i="1"/>
  <c r="O172" i="1"/>
  <c r="O156" i="1"/>
  <c r="O143" i="1"/>
  <c r="H143" i="1" s="1"/>
  <c r="O137" i="1"/>
  <c r="H137" i="1" s="1"/>
  <c r="O118" i="1"/>
  <c r="H118" i="1" s="1"/>
  <c r="X53" i="1"/>
  <c r="V53" i="1"/>
  <c r="O111" i="1"/>
  <c r="H111" i="1" s="1"/>
  <c r="O110" i="1"/>
  <c r="H110" i="1" s="1"/>
  <c r="O103" i="1"/>
  <c r="O101" i="1"/>
  <c r="X82" i="1"/>
  <c r="X64" i="1"/>
  <c r="W44" i="1"/>
  <c r="V44" i="1"/>
  <c r="V36" i="1"/>
  <c r="X36" i="1"/>
  <c r="V28" i="1"/>
  <c r="X28" i="1"/>
  <c r="O176" i="1"/>
  <c r="O160" i="1"/>
  <c r="O80" i="1"/>
  <c r="V74" i="1"/>
  <c r="L69" i="1"/>
  <c r="O147" i="1"/>
  <c r="H147" i="1" s="1"/>
  <c r="O131" i="1"/>
  <c r="H131" i="1" s="1"/>
  <c r="O115" i="1"/>
  <c r="H115" i="1" s="1"/>
  <c r="O105" i="1"/>
  <c r="O86" i="1"/>
  <c r="O63" i="1"/>
  <c r="O133" i="1"/>
  <c r="H133" i="1" s="1"/>
  <c r="O117" i="1"/>
  <c r="H117" i="1" s="1"/>
  <c r="O85" i="1"/>
  <c r="O72" i="1"/>
  <c r="O61" i="1"/>
  <c r="L60" i="1" s="1"/>
  <c r="O76" i="1"/>
  <c r="O75" i="1"/>
  <c r="O59" i="1"/>
  <c r="O52" i="1"/>
  <c r="O48" i="1"/>
  <c r="O21" i="1"/>
  <c r="L11" i="1"/>
  <c r="K11" i="1"/>
  <c r="O71" i="1"/>
  <c r="O17" i="1"/>
  <c r="O31" i="1"/>
  <c r="E13" i="1"/>
  <c r="Z13" i="1" s="1"/>
  <c r="E104" i="1"/>
  <c r="Z104" i="1" s="1"/>
  <c r="E84" i="1"/>
  <c r="Z84" i="1" s="1"/>
  <c r="E64" i="1"/>
  <c r="Z64" i="1" s="1"/>
  <c r="E44" i="1"/>
  <c r="Z44" i="1" s="1"/>
  <c r="E40" i="1"/>
  <c r="Z40" i="1" s="1"/>
  <c r="E36" i="1"/>
  <c r="Z36" i="1" s="1"/>
  <c r="E24" i="1"/>
  <c r="Z24" i="1" s="1"/>
  <c r="E87" i="1"/>
  <c r="Z87" i="1" s="1"/>
  <c r="E79" i="1"/>
  <c r="Z79" i="1" s="1"/>
  <c r="E67" i="1"/>
  <c r="Z67" i="1" s="1"/>
  <c r="E55" i="1"/>
  <c r="Z55" i="1" s="1"/>
  <c r="E43" i="1"/>
  <c r="Z43" i="1" s="1"/>
  <c r="E39" i="1"/>
  <c r="Z39" i="1" s="1"/>
  <c r="E94" i="1"/>
  <c r="Z94" i="1" s="1"/>
  <c r="E90" i="1"/>
  <c r="Z90" i="1" s="1"/>
  <c r="E82" i="1"/>
  <c r="Z82" i="1" s="1"/>
  <c r="E74" i="1"/>
  <c r="Z74" i="1" s="1"/>
  <c r="E66" i="1"/>
  <c r="Z66" i="1" s="1"/>
  <c r="E42" i="1"/>
  <c r="Z42" i="1" s="1"/>
  <c r="E97" i="1"/>
  <c r="Z97" i="1" s="1"/>
  <c r="E57" i="1"/>
  <c r="Z57" i="1" s="1"/>
  <c r="E53" i="1"/>
  <c r="Z53" i="1" s="1"/>
  <c r="E49" i="1"/>
  <c r="Z49" i="1" s="1"/>
  <c r="E29" i="1"/>
  <c r="Z29" i="1" s="1"/>
  <c r="E9" i="1"/>
  <c r="F25" i="1"/>
  <c r="F26" i="1"/>
  <c r="F50" i="1"/>
  <c r="F56" i="1"/>
  <c r="F70" i="1"/>
  <c r="F30" i="1"/>
  <c r="F47" i="1"/>
  <c r="F38" i="1"/>
  <c r="F43" i="1"/>
  <c r="F19" i="1"/>
  <c r="F28" i="1"/>
  <c r="F32" i="1"/>
  <c r="F55" i="1"/>
  <c r="F91" i="1"/>
  <c r="F15" i="1"/>
  <c r="F34" i="1"/>
  <c r="F39" i="1"/>
  <c r="F57" i="1"/>
  <c r="F84" i="1"/>
  <c r="F86" i="1"/>
  <c r="F14" i="1"/>
  <c r="F20" i="1"/>
  <c r="F22" i="1"/>
  <c r="F41" i="1"/>
  <c r="E106" i="1"/>
  <c r="Z106" i="1" s="1"/>
  <c r="A3" i="1"/>
  <c r="F48" i="1"/>
  <c r="F65" i="1"/>
  <c r="F42" i="1"/>
  <c r="F53" i="1"/>
  <c r="F79" i="1"/>
  <c r="E127" i="1"/>
  <c r="F127" i="1"/>
  <c r="D127" i="1"/>
  <c r="F73" i="1"/>
  <c r="F107" i="1"/>
  <c r="D107" i="1"/>
  <c r="E107" i="1"/>
  <c r="Z107" i="1" s="1"/>
  <c r="F88" i="1"/>
  <c r="F143" i="1"/>
  <c r="E143" i="1"/>
  <c r="D143" i="1"/>
  <c r="E117" i="1"/>
  <c r="F117" i="1"/>
  <c r="D117" i="1"/>
  <c r="E131" i="1"/>
  <c r="F131" i="1"/>
  <c r="D131" i="1"/>
  <c r="F93" i="1"/>
  <c r="F97" i="1"/>
  <c r="E111" i="1"/>
  <c r="F111" i="1"/>
  <c r="D111" i="1"/>
  <c r="E135" i="1"/>
  <c r="F135" i="1"/>
  <c r="D135" i="1"/>
  <c r="F104" i="1"/>
  <c r="E115" i="1"/>
  <c r="F115" i="1"/>
  <c r="D115" i="1"/>
  <c r="F100" i="1"/>
  <c r="F119" i="1"/>
  <c r="E119" i="1"/>
  <c r="D119" i="1"/>
  <c r="E123" i="1"/>
  <c r="F123" i="1"/>
  <c r="D123" i="1"/>
  <c r="F159" i="1"/>
  <c r="E159" i="1"/>
  <c r="D159" i="1"/>
  <c r="E121" i="1"/>
  <c r="F121" i="1"/>
  <c r="D121" i="1"/>
  <c r="E137" i="1"/>
  <c r="F137" i="1"/>
  <c r="D137" i="1"/>
  <c r="F153" i="1"/>
  <c r="E153" i="1"/>
  <c r="D153" i="1"/>
  <c r="F169" i="1"/>
  <c r="E169" i="1"/>
  <c r="D169" i="1"/>
  <c r="E147" i="1"/>
  <c r="F147" i="1"/>
  <c r="D147" i="1"/>
  <c r="F163" i="1"/>
  <c r="E163" i="1"/>
  <c r="D163" i="1"/>
  <c r="F96" i="1"/>
  <c r="E109" i="1"/>
  <c r="F109" i="1"/>
  <c r="D109" i="1"/>
  <c r="E125" i="1"/>
  <c r="F125" i="1"/>
  <c r="D125" i="1"/>
  <c r="E141" i="1"/>
  <c r="F141" i="1"/>
  <c r="D141" i="1"/>
  <c r="F157" i="1"/>
  <c r="E157" i="1"/>
  <c r="D157" i="1"/>
  <c r="E173" i="1"/>
  <c r="F173" i="1"/>
  <c r="D173" i="1"/>
  <c r="E151" i="1"/>
  <c r="F151" i="1"/>
  <c r="D151" i="1"/>
  <c r="F167" i="1"/>
  <c r="E167" i="1"/>
  <c r="D167" i="1"/>
  <c r="F101" i="1"/>
  <c r="F105" i="1"/>
  <c r="E113" i="1"/>
  <c r="F113" i="1"/>
  <c r="D113" i="1"/>
  <c r="F129" i="1"/>
  <c r="E129" i="1"/>
  <c r="D129" i="1"/>
  <c r="E145" i="1"/>
  <c r="F145" i="1"/>
  <c r="D145" i="1"/>
  <c r="E161" i="1"/>
  <c r="F161" i="1"/>
  <c r="D161" i="1"/>
  <c r="F177" i="1"/>
  <c r="E177" i="1"/>
  <c r="D177" i="1"/>
  <c r="E139" i="1"/>
  <c r="F139" i="1"/>
  <c r="D139" i="1"/>
  <c r="E155" i="1"/>
  <c r="F155" i="1"/>
  <c r="D155" i="1"/>
  <c r="F171" i="1"/>
  <c r="E171" i="1"/>
  <c r="D171" i="1"/>
  <c r="E133" i="1"/>
  <c r="F133" i="1"/>
  <c r="D133" i="1"/>
  <c r="F149" i="1"/>
  <c r="E149" i="1"/>
  <c r="D149" i="1"/>
  <c r="E165" i="1"/>
  <c r="F165" i="1"/>
  <c r="D165" i="1"/>
  <c r="E134" i="1"/>
  <c r="F134" i="1"/>
  <c r="F142" i="1"/>
  <c r="F150" i="1"/>
  <c r="E150" i="1"/>
  <c r="F158" i="1"/>
  <c r="E158" i="1"/>
  <c r="E166" i="1"/>
  <c r="F166" i="1"/>
  <c r="F174" i="1"/>
  <c r="E132" i="1"/>
  <c r="F132" i="1"/>
  <c r="F140" i="1"/>
  <c r="F148" i="1"/>
  <c r="E148" i="1"/>
  <c r="F156" i="1"/>
  <c r="E164" i="1"/>
  <c r="F164" i="1"/>
  <c r="F172" i="1"/>
  <c r="F180" i="1"/>
  <c r="F175" i="1"/>
  <c r="E130" i="1"/>
  <c r="F130" i="1"/>
  <c r="F138" i="1"/>
  <c r="F146" i="1"/>
  <c r="F154" i="1"/>
  <c r="F162" i="1"/>
  <c r="F170" i="1"/>
  <c r="F178" i="1"/>
  <c r="E181" i="1"/>
  <c r="F181" i="1"/>
  <c r="E136" i="1"/>
  <c r="F136" i="1"/>
  <c r="F144" i="1"/>
  <c r="F152" i="1"/>
  <c r="E152" i="1"/>
  <c r="F160" i="1"/>
  <c r="F168" i="1"/>
  <c r="F176" i="1"/>
  <c r="F179" i="1"/>
  <c r="L99" i="1" l="1"/>
  <c r="V54" i="1"/>
  <c r="H78" i="1"/>
  <c r="E78" i="1" s="1"/>
  <c r="Z78" i="1" s="1"/>
  <c r="D134" i="1"/>
  <c r="H100" i="1"/>
  <c r="E100" i="1" s="1"/>
  <c r="Z100" i="1" s="1"/>
  <c r="L77" i="1"/>
  <c r="X43" i="1"/>
  <c r="D29" i="1"/>
  <c r="V29" i="1" s="1"/>
  <c r="H14" i="1"/>
  <c r="E14" i="1" s="1"/>
  <c r="Z14" i="1" s="1"/>
  <c r="D14" i="1"/>
  <c r="K60" i="1"/>
  <c r="K69" i="1"/>
  <c r="D77" i="1"/>
  <c r="V87" i="1"/>
  <c r="L27" i="1"/>
  <c r="D68" i="1"/>
  <c r="L18" i="1"/>
  <c r="X29" i="1"/>
  <c r="D166" i="1"/>
  <c r="H175" i="1"/>
  <c r="E175" i="1" s="1"/>
  <c r="D175" i="1"/>
  <c r="D49" i="1"/>
  <c r="D20" i="1"/>
  <c r="D88" i="1"/>
  <c r="N27" i="1"/>
  <c r="M51" i="1"/>
  <c r="Y8" i="1"/>
  <c r="W8" i="1"/>
  <c r="H38" i="1"/>
  <c r="E38" i="1" s="1"/>
  <c r="Z38" i="1" s="1"/>
  <c r="D38" i="1"/>
  <c r="D19" i="1"/>
  <c r="H19" i="1"/>
  <c r="E19" i="1" s="1"/>
  <c r="Z19" i="1" s="1"/>
  <c r="H45" i="1"/>
  <c r="E45" i="1" s="1"/>
  <c r="Z45" i="1" s="1"/>
  <c r="D45" i="1"/>
  <c r="H33" i="1"/>
  <c r="E33" i="1" s="1"/>
  <c r="Z33" i="1" s="1"/>
  <c r="D33" i="1"/>
  <c r="Q164" i="1"/>
  <c r="H16" i="1"/>
  <c r="E16" i="1" s="1"/>
  <c r="Z16" i="1" s="1"/>
  <c r="F16" i="1"/>
  <c r="D16" i="1"/>
  <c r="H54" i="1"/>
  <c r="E54" i="1" s="1"/>
  <c r="Z54" i="1" s="1"/>
  <c r="F54" i="1"/>
  <c r="W54" i="1" s="1"/>
  <c r="Q130" i="1"/>
  <c r="M18" i="1"/>
  <c r="D144" i="1"/>
  <c r="H142" i="1"/>
  <c r="E142" i="1" s="1"/>
  <c r="K102" i="1"/>
  <c r="M11" i="1"/>
  <c r="Q171" i="1"/>
  <c r="Q173" i="1"/>
  <c r="Q163" i="1"/>
  <c r="Q119" i="1"/>
  <c r="Q135" i="1"/>
  <c r="Q131" i="1"/>
  <c r="K18" i="1"/>
  <c r="N51" i="1"/>
  <c r="Q177" i="1"/>
  <c r="Q125" i="1"/>
  <c r="Q153" i="1"/>
  <c r="H12" i="1"/>
  <c r="E12" i="1" s="1"/>
  <c r="Z12" i="1" s="1"/>
  <c r="D12" i="1"/>
  <c r="F12" i="1"/>
  <c r="Q181" i="1"/>
  <c r="Q155" i="1"/>
  <c r="Q157" i="1"/>
  <c r="Q147" i="1"/>
  <c r="Q111" i="1"/>
  <c r="Q117" i="1"/>
  <c r="M27" i="1"/>
  <c r="H50" i="1"/>
  <c r="E50" i="1" s="1"/>
  <c r="Z50" i="1" s="1"/>
  <c r="D50" i="1"/>
  <c r="H26" i="1"/>
  <c r="E26" i="1" s="1"/>
  <c r="Z26" i="1" s="1"/>
  <c r="D26" i="1"/>
  <c r="H34" i="1"/>
  <c r="E34" i="1" s="1"/>
  <c r="D34" i="1"/>
  <c r="H65" i="1"/>
  <c r="E65" i="1" s="1"/>
  <c r="Z65" i="1" s="1"/>
  <c r="D65" i="1"/>
  <c r="H174" i="1"/>
  <c r="E174" i="1" s="1"/>
  <c r="D174" i="1"/>
  <c r="Q152" i="1"/>
  <c r="D150" i="1"/>
  <c r="H70" i="1"/>
  <c r="E70" i="1" s="1"/>
  <c r="Z70" i="1" s="1"/>
  <c r="D70" i="1"/>
  <c r="H32" i="1"/>
  <c r="E32" i="1" s="1"/>
  <c r="Z32" i="1" s="1"/>
  <c r="D32" i="1"/>
  <c r="H46" i="1"/>
  <c r="E46" i="1" s="1"/>
  <c r="Z46" i="1" s="1"/>
  <c r="D46" i="1"/>
  <c r="F46" i="1"/>
  <c r="H73" i="1"/>
  <c r="E73" i="1" s="1"/>
  <c r="D73" i="1"/>
  <c r="N69" i="1"/>
  <c r="H91" i="1"/>
  <c r="E91" i="1" s="1"/>
  <c r="D91" i="1"/>
  <c r="H15" i="1"/>
  <c r="E15" i="1" s="1"/>
  <c r="Z15" i="1" s="1"/>
  <c r="D15" i="1"/>
  <c r="D81" i="1"/>
  <c r="H81" i="1"/>
  <c r="E81" i="1" s="1"/>
  <c r="Z81" i="1" s="1"/>
  <c r="Q175" i="1"/>
  <c r="Q148" i="1"/>
  <c r="N11" i="1"/>
  <c r="K89" i="1"/>
  <c r="H56" i="1"/>
  <c r="E56" i="1" s="1"/>
  <c r="Z56" i="1" s="1"/>
  <c r="D56" i="1"/>
  <c r="H23" i="1"/>
  <c r="E23" i="1" s="1"/>
  <c r="Z23" i="1" s="1"/>
  <c r="F23" i="1"/>
  <c r="D23" i="1"/>
  <c r="Q158" i="1"/>
  <c r="E93" i="1"/>
  <c r="Z93" i="1" s="1"/>
  <c r="M99" i="1"/>
  <c r="M89" i="1"/>
  <c r="H138" i="1"/>
  <c r="E138" i="1" s="1"/>
  <c r="D138" i="1"/>
  <c r="Q138" i="1" s="1"/>
  <c r="H62" i="1"/>
  <c r="E62" i="1" s="1"/>
  <c r="Z62" i="1" s="1"/>
  <c r="F62" i="1"/>
  <c r="D62" i="1"/>
  <c r="H35" i="1"/>
  <c r="E35" i="1" s="1"/>
  <c r="Z35" i="1" s="1"/>
  <c r="D35" i="1"/>
  <c r="U35" i="1" s="1"/>
  <c r="M92" i="1"/>
  <c r="H25" i="1"/>
  <c r="E25" i="1" s="1"/>
  <c r="Z25" i="1" s="1"/>
  <c r="D25" i="1"/>
  <c r="H41" i="1"/>
  <c r="E41" i="1" s="1"/>
  <c r="Z41" i="1" s="1"/>
  <c r="D41" i="1"/>
  <c r="D89" i="1"/>
  <c r="H30" i="1"/>
  <c r="E30" i="1" s="1"/>
  <c r="Z30" i="1" s="1"/>
  <c r="D30" i="1"/>
  <c r="W30" i="1" s="1"/>
  <c r="H146" i="1"/>
  <c r="E146" i="1" s="1"/>
  <c r="D146" i="1"/>
  <c r="H47" i="1"/>
  <c r="E47" i="1" s="1"/>
  <c r="Z47" i="1" s="1"/>
  <c r="D47" i="1"/>
  <c r="W47" i="1" s="1"/>
  <c r="L89" i="1"/>
  <c r="Q132" i="1"/>
  <c r="Q149" i="1"/>
  <c r="Q129" i="1"/>
  <c r="Q159" i="1"/>
  <c r="H37" i="1"/>
  <c r="E37" i="1" s="1"/>
  <c r="Z37" i="1" s="1"/>
  <c r="D37" i="1"/>
  <c r="D180" i="1"/>
  <c r="H180" i="1"/>
  <c r="E180" i="1" s="1"/>
  <c r="H179" i="1"/>
  <c r="E179" i="1" s="1"/>
  <c r="D179" i="1"/>
  <c r="Q179" i="1" s="1"/>
  <c r="H22" i="1"/>
  <c r="E22" i="1" s="1"/>
  <c r="Z22" i="1" s="1"/>
  <c r="D22" i="1"/>
  <c r="H58" i="1"/>
  <c r="E58" i="1" s="1"/>
  <c r="Z58" i="1" s="1"/>
  <c r="D58" i="1"/>
  <c r="F58" i="1"/>
  <c r="Q139" i="1"/>
  <c r="Q141" i="1"/>
  <c r="Q169" i="1"/>
  <c r="Y97" i="1"/>
  <c r="W97" i="1"/>
  <c r="Q143" i="1"/>
  <c r="Q127" i="1"/>
  <c r="W41" i="1"/>
  <c r="Y41" i="1"/>
  <c r="Y55" i="1"/>
  <c r="W55" i="1"/>
  <c r="W28" i="1"/>
  <c r="Y28" i="1"/>
  <c r="Z28" i="1" s="1"/>
  <c r="W56" i="1"/>
  <c r="Y56" i="1"/>
  <c r="E77" i="1"/>
  <c r="Z77" i="1" s="1"/>
  <c r="H59" i="1"/>
  <c r="E59" i="1" s="1"/>
  <c r="Z59" i="1" s="1"/>
  <c r="D59" i="1"/>
  <c r="H63" i="1"/>
  <c r="E63" i="1" s="1"/>
  <c r="Z63" i="1" s="1"/>
  <c r="D63" i="1"/>
  <c r="F63" i="1"/>
  <c r="D160" i="1"/>
  <c r="Q160" i="1" s="1"/>
  <c r="H160" i="1"/>
  <c r="E160" i="1" s="1"/>
  <c r="U12" i="1"/>
  <c r="Q53" i="1"/>
  <c r="Q14" i="1"/>
  <c r="Q55" i="1"/>
  <c r="Q41" i="1"/>
  <c r="U57" i="1"/>
  <c r="Q42" i="1"/>
  <c r="K95" i="1"/>
  <c r="U84" i="1"/>
  <c r="V84" i="1" s="1"/>
  <c r="Q165" i="1"/>
  <c r="Q145" i="1"/>
  <c r="Q121" i="1"/>
  <c r="Y104" i="1"/>
  <c r="W104" i="1"/>
  <c r="Y93" i="1"/>
  <c r="W22" i="1"/>
  <c r="W19" i="1"/>
  <c r="Y19" i="1"/>
  <c r="W50" i="1"/>
  <c r="X50" i="1" s="1"/>
  <c r="Y50" i="1"/>
  <c r="H17" i="1"/>
  <c r="E17" i="1" s="1"/>
  <c r="D17" i="1"/>
  <c r="H176" i="1"/>
  <c r="E176" i="1" s="1"/>
  <c r="D176" i="1"/>
  <c r="U28" i="1"/>
  <c r="U44" i="1"/>
  <c r="Y62" i="1"/>
  <c r="U38" i="1"/>
  <c r="Q54" i="1"/>
  <c r="U70" i="1"/>
  <c r="U94" i="1"/>
  <c r="U64" i="1"/>
  <c r="Y94" i="1"/>
  <c r="Q16" i="1"/>
  <c r="U65" i="1"/>
  <c r="Y46" i="1"/>
  <c r="U90" i="1"/>
  <c r="U26" i="1"/>
  <c r="U82" i="1"/>
  <c r="D162" i="1"/>
  <c r="H162" i="1"/>
  <c r="E162" i="1" s="1"/>
  <c r="Q166" i="1"/>
  <c r="Q144" i="1"/>
  <c r="U104" i="1"/>
  <c r="Q136" i="1"/>
  <c r="Y20" i="1"/>
  <c r="W20" i="1"/>
  <c r="W26" i="1"/>
  <c r="Y26" i="1"/>
  <c r="M60" i="1"/>
  <c r="H61" i="1"/>
  <c r="E61" i="1" s="1"/>
  <c r="N60" i="1"/>
  <c r="D61" i="1"/>
  <c r="F61" i="1"/>
  <c r="H86" i="1"/>
  <c r="E86" i="1" s="1"/>
  <c r="Z86" i="1" s="1"/>
  <c r="D86" i="1"/>
  <c r="M80" i="1"/>
  <c r="K80" i="1"/>
  <c r="L80" i="1"/>
  <c r="N80" i="1"/>
  <c r="Q28" i="1"/>
  <c r="Q44" i="1"/>
  <c r="Y44" i="1"/>
  <c r="H101" i="1"/>
  <c r="E101" i="1" s="1"/>
  <c r="Z101" i="1" s="1"/>
  <c r="D101" i="1"/>
  <c r="D99" i="1" s="1"/>
  <c r="U53" i="1"/>
  <c r="H156" i="1"/>
  <c r="E156" i="1" s="1"/>
  <c r="D156" i="1"/>
  <c r="Q38" i="1"/>
  <c r="Q70" i="1"/>
  <c r="Y74" i="1"/>
  <c r="U79" i="1"/>
  <c r="U24" i="1"/>
  <c r="U40" i="1"/>
  <c r="Q64" i="1"/>
  <c r="U16" i="1"/>
  <c r="U81" i="1"/>
  <c r="D178" i="1"/>
  <c r="H178" i="1"/>
  <c r="E178" i="1" s="1"/>
  <c r="Q150" i="1"/>
  <c r="Y88" i="1"/>
  <c r="W88" i="1"/>
  <c r="W79" i="1"/>
  <c r="Y79" i="1"/>
  <c r="F11" i="1"/>
  <c r="W14" i="1"/>
  <c r="Y14" i="1"/>
  <c r="E89" i="1"/>
  <c r="K10" i="1"/>
  <c r="M105" i="1"/>
  <c r="N105" i="1"/>
  <c r="H105" i="1"/>
  <c r="K105" i="1"/>
  <c r="L105" i="1"/>
  <c r="D105" i="1"/>
  <c r="W105" i="1" s="1"/>
  <c r="H103" i="1"/>
  <c r="E103" i="1" s="1"/>
  <c r="D103" i="1"/>
  <c r="D102" i="1" s="1"/>
  <c r="H172" i="1"/>
  <c r="E172" i="1" s="1"/>
  <c r="D172" i="1"/>
  <c r="U54" i="1"/>
  <c r="D154" i="1"/>
  <c r="H154" i="1"/>
  <c r="E154" i="1" s="1"/>
  <c r="U23" i="1"/>
  <c r="Q79" i="1"/>
  <c r="H168" i="1"/>
  <c r="E168" i="1" s="1"/>
  <c r="D168" i="1"/>
  <c r="Q40" i="1"/>
  <c r="U88" i="1"/>
  <c r="U33" i="1"/>
  <c r="U49" i="1"/>
  <c r="V49" i="1" s="1"/>
  <c r="Q65" i="1"/>
  <c r="Y40" i="1"/>
  <c r="H102" i="1"/>
  <c r="U34" i="1"/>
  <c r="V34" i="1" s="1"/>
  <c r="U50" i="1"/>
  <c r="V50" i="1" s="1"/>
  <c r="U66" i="1"/>
  <c r="Q43" i="1"/>
  <c r="U83" i="1"/>
  <c r="Q134" i="1"/>
  <c r="Q167" i="1"/>
  <c r="W53" i="1"/>
  <c r="Y53" i="1"/>
  <c r="Y86" i="1"/>
  <c r="W86" i="1"/>
  <c r="W39" i="1"/>
  <c r="Y39" i="1"/>
  <c r="E18" i="1"/>
  <c r="Z18" i="1" s="1"/>
  <c r="M75" i="1"/>
  <c r="K75" i="1"/>
  <c r="L75" i="1"/>
  <c r="N75" i="1"/>
  <c r="L72" i="1"/>
  <c r="M72" i="1"/>
  <c r="N72" i="1"/>
  <c r="K72" i="1"/>
  <c r="D72" i="1"/>
  <c r="N92" i="1"/>
  <c r="U68" i="1"/>
  <c r="Y23" i="1"/>
  <c r="U77" i="1"/>
  <c r="V77" i="1" s="1"/>
  <c r="U91" i="1"/>
  <c r="V91" i="1" s="1"/>
  <c r="Q62" i="1"/>
  <c r="Y36" i="1"/>
  <c r="D170" i="1"/>
  <c r="H170" i="1"/>
  <c r="E170" i="1" s="1"/>
  <c r="Q23" i="1"/>
  <c r="Y64" i="1"/>
  <c r="L93" i="1"/>
  <c r="K93" i="1"/>
  <c r="M93" i="1"/>
  <c r="N93" i="1"/>
  <c r="D93" i="1"/>
  <c r="W93" i="1" s="1"/>
  <c r="K92" i="1"/>
  <c r="N102" i="1"/>
  <c r="Q34" i="1"/>
  <c r="Q50" i="1"/>
  <c r="Y106" i="1"/>
  <c r="U43" i="1"/>
  <c r="Q142" i="1"/>
  <c r="Y100" i="1"/>
  <c r="W100" i="1"/>
  <c r="V107" i="1"/>
  <c r="X107" i="1"/>
  <c r="U107" i="1"/>
  <c r="Q107" i="1"/>
  <c r="Y42" i="1"/>
  <c r="W42" i="1"/>
  <c r="W84" i="1"/>
  <c r="X84" i="1" s="1"/>
  <c r="Y84" i="1"/>
  <c r="Y34" i="1"/>
  <c r="Z34" i="1" s="1"/>
  <c r="W34" i="1"/>
  <c r="X34" i="1" s="1"/>
  <c r="W43" i="1"/>
  <c r="Y43" i="1"/>
  <c r="Y38" i="1"/>
  <c r="W38" i="1"/>
  <c r="W25" i="1"/>
  <c r="Y25" i="1"/>
  <c r="H31" i="1"/>
  <c r="D31" i="1"/>
  <c r="N10" i="1"/>
  <c r="K27" i="1"/>
  <c r="H21" i="1"/>
  <c r="E21" i="1" s="1"/>
  <c r="Z21" i="1" s="1"/>
  <c r="D21" i="1"/>
  <c r="F21" i="1"/>
  <c r="H76" i="1"/>
  <c r="E76" i="1" s="1"/>
  <c r="D76" i="1"/>
  <c r="F76" i="1"/>
  <c r="H85" i="1"/>
  <c r="E85" i="1" s="1"/>
  <c r="Z85" i="1" s="1"/>
  <c r="D85" i="1"/>
  <c r="D80" i="1" s="1"/>
  <c r="L92" i="1"/>
  <c r="U20" i="1"/>
  <c r="U36" i="1"/>
  <c r="U29" i="1"/>
  <c r="U45" i="1"/>
  <c r="Y16" i="1"/>
  <c r="U97" i="1"/>
  <c r="U30" i="1"/>
  <c r="U46" i="1"/>
  <c r="Q39" i="1"/>
  <c r="U15" i="1"/>
  <c r="U56" i="1"/>
  <c r="H98" i="1"/>
  <c r="E98" i="1" s="1"/>
  <c r="Z98" i="1" s="1"/>
  <c r="D98" i="1"/>
  <c r="U25" i="1"/>
  <c r="Y13" i="1"/>
  <c r="M102" i="1"/>
  <c r="Q74" i="1"/>
  <c r="Y58" i="1"/>
  <c r="L95" i="1"/>
  <c r="U19" i="1"/>
  <c r="Q106" i="1"/>
  <c r="U87" i="1"/>
  <c r="H89" i="1"/>
  <c r="Q161" i="1"/>
  <c r="Q109" i="1"/>
  <c r="Q137" i="1"/>
  <c r="Q115" i="1"/>
  <c r="Y107" i="1"/>
  <c r="W107" i="1"/>
  <c r="W57" i="1"/>
  <c r="Y57" i="1"/>
  <c r="Y15" i="1"/>
  <c r="W15" i="1"/>
  <c r="E69" i="1"/>
  <c r="Z69" i="1" s="1"/>
  <c r="E11" i="1"/>
  <c r="Z11" i="1" s="1"/>
  <c r="M10" i="1"/>
  <c r="K71" i="1"/>
  <c r="M71" i="1"/>
  <c r="N71" i="1"/>
  <c r="H71" i="1"/>
  <c r="L71" i="1"/>
  <c r="H48" i="1"/>
  <c r="E48" i="1" s="1"/>
  <c r="Y48" i="1" s="1"/>
  <c r="D48" i="1"/>
  <c r="W48" i="1" s="1"/>
  <c r="Q20" i="1"/>
  <c r="Q36" i="1"/>
  <c r="Q84" i="1"/>
  <c r="U106" i="1"/>
  <c r="U13" i="1"/>
  <c r="V13" i="1" s="1"/>
  <c r="Q30" i="1"/>
  <c r="Q46" i="1"/>
  <c r="U62" i="1"/>
  <c r="U78" i="1"/>
  <c r="V78" i="1" s="1"/>
  <c r="U39" i="1"/>
  <c r="Q15" i="1"/>
  <c r="U32" i="1"/>
  <c r="Q56" i="1"/>
  <c r="Q104" i="1"/>
  <c r="L102" i="1"/>
  <c r="Q57" i="1"/>
  <c r="Q97" i="1"/>
  <c r="Q26" i="1"/>
  <c r="Q19" i="1"/>
  <c r="Q133" i="1"/>
  <c r="Q113" i="1"/>
  <c r="Q151" i="1"/>
  <c r="Q123" i="1"/>
  <c r="F72" i="1"/>
  <c r="Y73" i="1"/>
  <c r="Z73" i="1" s="1"/>
  <c r="W73" i="1"/>
  <c r="X73" i="1" s="1"/>
  <c r="W65" i="1"/>
  <c r="Y65" i="1"/>
  <c r="W91" i="1"/>
  <c r="X91" i="1" s="1"/>
  <c r="Y91" i="1"/>
  <c r="Z91" i="1" s="1"/>
  <c r="W32" i="1"/>
  <c r="Y32" i="1"/>
  <c r="Y70" i="1"/>
  <c r="W70" i="1"/>
  <c r="E105" i="1"/>
  <c r="Z105" i="1" s="1"/>
  <c r="N18" i="1"/>
  <c r="L10" i="1"/>
  <c r="H52" i="1"/>
  <c r="L51" i="1"/>
  <c r="D52" i="1"/>
  <c r="D51" i="1" s="1"/>
  <c r="F52" i="1"/>
  <c r="K51" i="1"/>
  <c r="K99" i="1"/>
  <c r="N99" i="1"/>
  <c r="Q12" i="1"/>
  <c r="Q13" i="1"/>
  <c r="Q94" i="1"/>
  <c r="Q88" i="1"/>
  <c r="U14" i="1"/>
  <c r="U55" i="1"/>
  <c r="Y54" i="1"/>
  <c r="H96" i="1"/>
  <c r="E96" i="1" s="1"/>
  <c r="D96" i="1"/>
  <c r="M95" i="1"/>
  <c r="Q32" i="1"/>
  <c r="H140" i="1"/>
  <c r="E140" i="1" s="1"/>
  <c r="D140" i="1"/>
  <c r="Q25" i="1"/>
  <c r="U41" i="1"/>
  <c r="U73" i="1"/>
  <c r="V73" i="1" s="1"/>
  <c r="Q58" i="1"/>
  <c r="U42" i="1"/>
  <c r="U74" i="1"/>
  <c r="N95" i="1"/>
  <c r="U67" i="1"/>
  <c r="Y12" i="1"/>
  <c r="V100" i="1"/>
  <c r="X100" i="1"/>
  <c r="U100" i="1"/>
  <c r="Q100" i="1"/>
  <c r="F108" i="1"/>
  <c r="D108" i="1"/>
  <c r="E108" i="1"/>
  <c r="Z108" i="1" s="1"/>
  <c r="F90" i="1"/>
  <c r="Q90" i="1" s="1"/>
  <c r="F98" i="1"/>
  <c r="F95" i="1" s="1"/>
  <c r="F24" i="1"/>
  <c r="Q24" i="1" s="1"/>
  <c r="F31" i="1"/>
  <c r="E128" i="1"/>
  <c r="F128" i="1"/>
  <c r="D128" i="1"/>
  <c r="E124" i="1"/>
  <c r="F124" i="1"/>
  <c r="D124" i="1"/>
  <c r="F66" i="1"/>
  <c r="F68" i="1"/>
  <c r="F49" i="1"/>
  <c r="E120" i="1"/>
  <c r="F120" i="1"/>
  <c r="D120" i="1"/>
  <c r="E116" i="1"/>
  <c r="F116" i="1"/>
  <c r="D116" i="1"/>
  <c r="F83" i="1"/>
  <c r="F67" i="1"/>
  <c r="Q67" i="1" s="1"/>
  <c r="F81" i="1"/>
  <c r="E112" i="1"/>
  <c r="F112" i="1"/>
  <c r="D112" i="1"/>
  <c r="F33" i="1"/>
  <c r="Q33" i="1" s="1"/>
  <c r="F45" i="1"/>
  <c r="F82" i="1"/>
  <c r="F103" i="1"/>
  <c r="F102" i="1" s="1"/>
  <c r="F87" i="1"/>
  <c r="F59" i="1"/>
  <c r="E122" i="1"/>
  <c r="F122" i="1"/>
  <c r="D122" i="1"/>
  <c r="E126" i="1"/>
  <c r="F126" i="1"/>
  <c r="D126" i="1"/>
  <c r="F78" i="1"/>
  <c r="F37" i="1"/>
  <c r="Q37" i="1" s="1"/>
  <c r="F17" i="1"/>
  <c r="F69" i="1"/>
  <c r="E114" i="1"/>
  <c r="F114" i="1"/>
  <c r="D114" i="1"/>
  <c r="E118" i="1"/>
  <c r="F118" i="1"/>
  <c r="D118" i="1"/>
  <c r="F85" i="1"/>
  <c r="F35" i="1"/>
  <c r="F29" i="1"/>
  <c r="E110" i="1"/>
  <c r="F110" i="1"/>
  <c r="D110" i="1"/>
  <c r="F99" i="1"/>
  <c r="Q47" i="1" l="1"/>
  <c r="E99" i="1"/>
  <c r="Z99" i="1" s="1"/>
  <c r="V14" i="1"/>
  <c r="X14" i="1"/>
  <c r="D92" i="1"/>
  <c r="V88" i="1"/>
  <c r="X88" i="1"/>
  <c r="X20" i="1"/>
  <c r="V20" i="1"/>
  <c r="Q178" i="1"/>
  <c r="Q174" i="1"/>
  <c r="Y101" i="1"/>
  <c r="U58" i="1"/>
  <c r="V68" i="1"/>
  <c r="X68" i="1"/>
  <c r="W23" i="1"/>
  <c r="X33" i="1"/>
  <c r="V33" i="1"/>
  <c r="V19" i="1"/>
  <c r="X19" i="1"/>
  <c r="Q110" i="1"/>
  <c r="Q118" i="1"/>
  <c r="U47" i="1"/>
  <c r="Y47" i="1"/>
  <c r="Q116" i="1"/>
  <c r="U37" i="1"/>
  <c r="Q176" i="1"/>
  <c r="D11" i="1"/>
  <c r="V45" i="1"/>
  <c r="X45" i="1"/>
  <c r="X38" i="1"/>
  <c r="V38" i="1"/>
  <c r="W101" i="1"/>
  <c r="W12" i="1"/>
  <c r="V12" i="1"/>
  <c r="X12" i="1"/>
  <c r="V16" i="1"/>
  <c r="X16" i="1"/>
  <c r="Q91" i="1"/>
  <c r="W16" i="1"/>
  <c r="F89" i="1"/>
  <c r="M182" i="1"/>
  <c r="E71" i="1"/>
  <c r="Y30" i="1"/>
  <c r="Q140" i="1"/>
  <c r="Y22" i="1"/>
  <c r="V22" i="1"/>
  <c r="X22" i="1"/>
  <c r="X30" i="1"/>
  <c r="V30" i="1"/>
  <c r="Q156" i="1"/>
  <c r="Q73" i="1"/>
  <c r="E72" i="1"/>
  <c r="X41" i="1"/>
  <c r="V41" i="1"/>
  <c r="W46" i="1"/>
  <c r="V23" i="1"/>
  <c r="X23" i="1"/>
  <c r="X46" i="1"/>
  <c r="V46" i="1"/>
  <c r="V26" i="1"/>
  <c r="X26" i="1"/>
  <c r="Q114" i="1"/>
  <c r="Q124" i="1"/>
  <c r="U22" i="1"/>
  <c r="Q180" i="1"/>
  <c r="V47" i="1"/>
  <c r="X47" i="1"/>
  <c r="X25" i="1"/>
  <c r="V25" i="1"/>
  <c r="V35" i="1"/>
  <c r="X35" i="1"/>
  <c r="Q120" i="1"/>
  <c r="Q168" i="1"/>
  <c r="Q172" i="1"/>
  <c r="W58" i="1"/>
  <c r="V81" i="1"/>
  <c r="X81" i="1"/>
  <c r="V32" i="1"/>
  <c r="X32" i="1"/>
  <c r="V58" i="1"/>
  <c r="X58" i="1"/>
  <c r="V37" i="1"/>
  <c r="X37" i="1"/>
  <c r="X62" i="1"/>
  <c r="V62" i="1"/>
  <c r="V56" i="1"/>
  <c r="X56" i="1"/>
  <c r="X15" i="1"/>
  <c r="V15" i="1"/>
  <c r="H75" i="1"/>
  <c r="Q22" i="1"/>
  <c r="Q146" i="1"/>
  <c r="W62" i="1"/>
  <c r="X70" i="1"/>
  <c r="D69" i="1"/>
  <c r="V70" i="1"/>
  <c r="V65" i="1"/>
  <c r="X65" i="1"/>
  <c r="X99" i="1"/>
  <c r="V99" i="1"/>
  <c r="U99" i="1"/>
  <c r="W29" i="1"/>
  <c r="Y29" i="1"/>
  <c r="Q126" i="1"/>
  <c r="F51" i="1"/>
  <c r="W59" i="1"/>
  <c r="Y59" i="1"/>
  <c r="W45" i="1"/>
  <c r="Y45" i="1"/>
  <c r="W83" i="1"/>
  <c r="Y83" i="1"/>
  <c r="Q108" i="1"/>
  <c r="X108" i="1"/>
  <c r="U108" i="1"/>
  <c r="V108" i="1"/>
  <c r="V51" i="1"/>
  <c r="X51" i="1"/>
  <c r="W21" i="1"/>
  <c r="Y21" i="1"/>
  <c r="N182" i="1"/>
  <c r="H80" i="1"/>
  <c r="Q61" i="1"/>
  <c r="U61" i="1"/>
  <c r="X61" i="1"/>
  <c r="V61" i="1"/>
  <c r="Y105" i="1"/>
  <c r="F10" i="1"/>
  <c r="Y87" i="1"/>
  <c r="W87" i="1"/>
  <c r="W108" i="1"/>
  <c r="Y108" i="1"/>
  <c r="X96" i="1"/>
  <c r="U96" i="1"/>
  <c r="Q96" i="1"/>
  <c r="V96" i="1"/>
  <c r="W52" i="1"/>
  <c r="V98" i="1"/>
  <c r="Q98" i="1"/>
  <c r="U98" i="1"/>
  <c r="X98" i="1"/>
  <c r="L182" i="1"/>
  <c r="X21" i="1"/>
  <c r="Q21" i="1"/>
  <c r="V21" i="1"/>
  <c r="U21" i="1"/>
  <c r="Q83" i="1"/>
  <c r="K182" i="1"/>
  <c r="Q154" i="1"/>
  <c r="D60" i="1"/>
  <c r="W63" i="1"/>
  <c r="Y63" i="1"/>
  <c r="W103" i="1"/>
  <c r="Y103" i="1"/>
  <c r="D95" i="1"/>
  <c r="W95" i="1" s="1"/>
  <c r="V52" i="1"/>
  <c r="X52" i="1"/>
  <c r="Q85" i="1"/>
  <c r="V85" i="1"/>
  <c r="X85" i="1"/>
  <c r="U85" i="1"/>
  <c r="H93" i="1"/>
  <c r="Q93" i="1" s="1"/>
  <c r="X103" i="1"/>
  <c r="U103" i="1"/>
  <c r="Q103" i="1"/>
  <c r="V103" i="1"/>
  <c r="Q89" i="1"/>
  <c r="U89" i="1"/>
  <c r="V89" i="1" s="1"/>
  <c r="V63" i="1"/>
  <c r="Q63" i="1"/>
  <c r="U63" i="1"/>
  <c r="X63" i="1"/>
  <c r="Q122" i="1"/>
  <c r="W81" i="1"/>
  <c r="Y81" i="1"/>
  <c r="F18" i="1"/>
  <c r="W31" i="1"/>
  <c r="Z96" i="1"/>
  <c r="E95" i="1"/>
  <c r="Z95" i="1" s="1"/>
  <c r="E92" i="1"/>
  <c r="Z92" i="1" s="1"/>
  <c r="H92" i="1"/>
  <c r="E80" i="1"/>
  <c r="Z80" i="1" s="1"/>
  <c r="X93" i="1"/>
  <c r="U93" i="1"/>
  <c r="V93" i="1"/>
  <c r="H72" i="1"/>
  <c r="X102" i="1"/>
  <c r="V102" i="1"/>
  <c r="Z61" i="1"/>
  <c r="E60" i="1"/>
  <c r="Z60" i="1" s="1"/>
  <c r="W35" i="1"/>
  <c r="Y35" i="1"/>
  <c r="W49" i="1"/>
  <c r="X49" i="1" s="1"/>
  <c r="Y49" i="1"/>
  <c r="Y24" i="1"/>
  <c r="W24" i="1"/>
  <c r="Q35" i="1"/>
  <c r="E52" i="1"/>
  <c r="U52" i="1" s="1"/>
  <c r="H51" i="1"/>
  <c r="Q45" i="1"/>
  <c r="Q48" i="1"/>
  <c r="X48" i="1"/>
  <c r="U48" i="1"/>
  <c r="V48" i="1" s="1"/>
  <c r="Y76" i="1"/>
  <c r="W76" i="1"/>
  <c r="F75" i="1"/>
  <c r="V92" i="1"/>
  <c r="X92" i="1"/>
  <c r="Z103" i="1"/>
  <c r="E102" i="1"/>
  <c r="Z102" i="1" s="1"/>
  <c r="H60" i="1"/>
  <c r="Q101" i="1"/>
  <c r="X101" i="1"/>
  <c r="U101" i="1"/>
  <c r="V101" i="1"/>
  <c r="U11" i="1"/>
  <c r="V11" i="1" s="1"/>
  <c r="Q162" i="1"/>
  <c r="Y96" i="1"/>
  <c r="Q59" i="1"/>
  <c r="U59" i="1"/>
  <c r="X59" i="1"/>
  <c r="V59" i="1"/>
  <c r="Y99" i="1"/>
  <c r="W99" i="1"/>
  <c r="W85" i="1"/>
  <c r="Y85" i="1"/>
  <c r="W69" i="1"/>
  <c r="Y69" i="1"/>
  <c r="W82" i="1"/>
  <c r="Y82" i="1"/>
  <c r="W33" i="1"/>
  <c r="Y33" i="1"/>
  <c r="Y68" i="1"/>
  <c r="W68" i="1"/>
  <c r="W98" i="1"/>
  <c r="Y98" i="1"/>
  <c r="W72" i="1"/>
  <c r="X72" i="1" s="1"/>
  <c r="Y72" i="1"/>
  <c r="Z72" i="1" s="1"/>
  <c r="Q29" i="1"/>
  <c r="Z48" i="1"/>
  <c r="H18" i="1"/>
  <c r="Q87" i="1"/>
  <c r="V76" i="1"/>
  <c r="Q76" i="1"/>
  <c r="U76" i="1"/>
  <c r="X76" i="1"/>
  <c r="V31" i="1"/>
  <c r="X31" i="1"/>
  <c r="Q170" i="1"/>
  <c r="H10" i="1"/>
  <c r="Q82" i="1"/>
  <c r="Y11" i="1"/>
  <c r="W11" i="1"/>
  <c r="X11" i="1" s="1"/>
  <c r="U86" i="1"/>
  <c r="Q86" i="1"/>
  <c r="V86" i="1"/>
  <c r="X86" i="1"/>
  <c r="H11" i="1"/>
  <c r="Q11" i="1" s="1"/>
  <c r="Q17" i="1"/>
  <c r="U17" i="1"/>
  <c r="V17" i="1"/>
  <c r="X17" i="1"/>
  <c r="W96" i="1"/>
  <c r="Q81" i="1"/>
  <c r="W17" i="1"/>
  <c r="Y17" i="1"/>
  <c r="W102" i="1"/>
  <c r="W89" i="1"/>
  <c r="X89" i="1" s="1"/>
  <c r="Y89" i="1"/>
  <c r="Z89" i="1" s="1"/>
  <c r="Y66" i="1"/>
  <c r="W66" i="1"/>
  <c r="W90" i="1"/>
  <c r="Y90" i="1"/>
  <c r="D10" i="1"/>
  <c r="Q68" i="1"/>
  <c r="Z76" i="1"/>
  <c r="E75" i="1"/>
  <c r="Z75" i="1" s="1"/>
  <c r="E31" i="1"/>
  <c r="H27" i="1"/>
  <c r="H77" i="1"/>
  <c r="U69" i="1"/>
  <c r="U105" i="1"/>
  <c r="Q105" i="1"/>
  <c r="V105" i="1"/>
  <c r="X105" i="1"/>
  <c r="Q66" i="1"/>
  <c r="Z17" i="1"/>
  <c r="H95" i="1"/>
  <c r="W37" i="1"/>
  <c r="Y37" i="1"/>
  <c r="Y78" i="1"/>
  <c r="W78" i="1"/>
  <c r="X78" i="1" s="1"/>
  <c r="Q112" i="1"/>
  <c r="W67" i="1"/>
  <c r="Y67" i="1"/>
  <c r="Q128" i="1"/>
  <c r="H99" i="1"/>
  <c r="Q99" i="1" s="1"/>
  <c r="D71" i="1"/>
  <c r="Q78" i="1"/>
  <c r="D18" i="1"/>
  <c r="Q49" i="1"/>
  <c r="D75" i="1"/>
  <c r="W61" i="1"/>
  <c r="Y61" i="1"/>
  <c r="D27" i="1"/>
  <c r="H69" i="1"/>
  <c r="F60" i="1"/>
  <c r="F77" i="1"/>
  <c r="F92" i="1"/>
  <c r="F27" i="1"/>
  <c r="F80" i="1"/>
  <c r="F71" i="1"/>
  <c r="U92" i="1" l="1"/>
  <c r="Y102" i="1"/>
  <c r="Q72" i="1"/>
  <c r="Q102" i="1"/>
  <c r="U102" i="1"/>
  <c r="X69" i="1"/>
  <c r="V69" i="1"/>
  <c r="U72" i="1"/>
  <c r="V72" i="1" s="1"/>
  <c r="E10" i="1"/>
  <c r="Y10" i="1" s="1"/>
  <c r="Z10" i="1" s="1"/>
  <c r="Q69" i="1"/>
  <c r="Y75" i="1"/>
  <c r="W75" i="1"/>
  <c r="Y31" i="1"/>
  <c r="U60" i="1"/>
  <c r="V60" i="1"/>
  <c r="Q60" i="1"/>
  <c r="X60" i="1"/>
  <c r="W77" i="1"/>
  <c r="X77" i="1" s="1"/>
  <c r="Y77" i="1"/>
  <c r="Q77" i="1"/>
  <c r="U71" i="1"/>
  <c r="V71" i="1" s="1"/>
  <c r="Q71" i="1"/>
  <c r="Z52" i="1"/>
  <c r="E51" i="1"/>
  <c r="H182" i="1"/>
  <c r="Q52" i="1"/>
  <c r="Q75" i="1"/>
  <c r="X75" i="1"/>
  <c r="U75" i="1"/>
  <c r="V75" i="1"/>
  <c r="Y95" i="1"/>
  <c r="W71" i="1"/>
  <c r="X71" i="1" s="1"/>
  <c r="Y71" i="1"/>
  <c r="Z71" i="1" s="1"/>
  <c r="Q31" i="1"/>
  <c r="W10" i="1"/>
  <c r="X10" i="1" s="1"/>
  <c r="W80" i="1"/>
  <c r="X80" i="1" s="1"/>
  <c r="Y80" i="1"/>
  <c r="W27" i="1"/>
  <c r="X27" i="1" s="1"/>
  <c r="W60" i="1"/>
  <c r="Y60" i="1"/>
  <c r="U18" i="1"/>
  <c r="V18" i="1"/>
  <c r="X18" i="1"/>
  <c r="Q18" i="1"/>
  <c r="U31" i="1"/>
  <c r="W18" i="1"/>
  <c r="Y18" i="1"/>
  <c r="V95" i="1"/>
  <c r="U95" i="1"/>
  <c r="X95" i="1"/>
  <c r="Q95" i="1"/>
  <c r="Q92" i="1"/>
  <c r="Y51" i="1"/>
  <c r="W51" i="1"/>
  <c r="U80" i="1"/>
  <c r="V80" i="1" s="1"/>
  <c r="Y52" i="1"/>
  <c r="Q80" i="1"/>
  <c r="W92" i="1"/>
  <c r="Y92" i="1"/>
  <c r="Z31" i="1"/>
  <c r="E27" i="1"/>
  <c r="Y27" i="1" s="1"/>
  <c r="D182" i="1"/>
  <c r="F182" i="1"/>
  <c r="E182" i="1"/>
  <c r="U10" i="1" l="1"/>
  <c r="V10" i="1" s="1"/>
  <c r="Q10" i="1"/>
  <c r="Q27" i="1"/>
  <c r="W182" i="1"/>
  <c r="X182" i="1" s="1"/>
  <c r="Y182" i="1"/>
  <c r="Z182" i="1" s="1"/>
  <c r="Q182" i="1"/>
  <c r="U182" i="1"/>
  <c r="V182" i="1" s="1"/>
  <c r="U27" i="1"/>
  <c r="V27" i="1" s="1"/>
  <c r="Z27" i="1"/>
  <c r="Z51" i="1"/>
  <c r="Q51" i="1"/>
  <c r="U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Ciro Arturo</author>
    <author>Carrera</author>
    <author>JESSICA</author>
  </authors>
  <commentList>
    <comment ref="K5" authorId="0" shapeId="0" xr:uid="{6C8A81D3-62BF-4287-AA14-9CB57478A7B9}">
      <text>
        <r>
          <rPr>
            <b/>
            <sz val="9"/>
            <color indexed="81"/>
            <rFont val="Tahoma"/>
            <family val="2"/>
          </rPr>
          <t>JCAS:</t>
        </r>
        <r>
          <rPr>
            <sz val="9"/>
            <color indexed="81"/>
            <rFont val="Tahoma"/>
            <family val="2"/>
          </rPr>
          <t xml:space="preserve">
integra a la Clave Presupuestal, capture la misma clave que fue asignada en gastos, asigne los necesarios.</t>
        </r>
      </text>
    </comment>
    <comment ref="I8" authorId="0" shapeId="0" xr:uid="{8C6A9365-9172-46F5-85CC-651C7458E12B}">
      <text>
        <r>
          <rPr>
            <b/>
            <sz val="9"/>
            <color indexed="81"/>
            <rFont val="Tahoma"/>
            <family val="2"/>
          </rPr>
          <t>JCAS:</t>
        </r>
        <r>
          <rPr>
            <sz val="9"/>
            <color indexed="81"/>
            <rFont val="Tahoma"/>
            <family val="2"/>
          </rPr>
          <t xml:space="preserve">
Son los gastos que no se han ejercido y que sabes que se van a reflejar en tus estados financieros posteriores al mes de la información de parametros y los que sabes que ya no se van a ejercer escribe la diferencia en numero negativo</t>
        </r>
      </text>
    </comment>
    <comment ref="P8" authorId="1" shapeId="0" xr:uid="{1B91BDC6-16EC-4B70-90F3-3260F061DDFF}">
      <text>
        <r>
          <rPr>
            <b/>
            <sz val="8"/>
            <color indexed="81"/>
            <rFont val="Tahoma"/>
            <family val="2"/>
          </rPr>
          <t>JCAS:
Niveles de Cuenta</t>
        </r>
      </text>
    </comment>
    <comment ref="S8" authorId="2" shapeId="0" xr:uid="{192C5280-5893-41B1-B4DD-30781FE7C17B}">
      <text>
        <r>
          <rPr>
            <sz val="12"/>
            <color indexed="81"/>
            <rFont val="Courier New"/>
            <family val="3"/>
          </rPr>
          <t>1=INMUEBLES
2=MOBILIARIO Y EQUIPO
3=INFRAESTRUCTURA HIDRAULICA
4=INFRAESTRUCTURA DE ALCANTARILLADO
5=INFRAESTRUCTURA DE SANEAMIENTO</t>
        </r>
      </text>
    </comment>
    <comment ref="K9" authorId="0" shapeId="0" xr:uid="{6C48E5C1-B36A-435B-AA06-007DD55EC28A}">
      <text>
        <r>
          <rPr>
            <b/>
            <sz val="9"/>
            <color indexed="81"/>
            <rFont val="Tahoma"/>
            <family val="2"/>
          </rPr>
          <t>JCAS:</t>
        </r>
        <r>
          <rPr>
            <sz val="9"/>
            <color indexed="81"/>
            <rFont val="Tahoma"/>
            <family val="2"/>
          </rPr>
          <t xml:space="preserve">
Segregacion del area por Jefaturas, asigne las necesarias</t>
        </r>
      </text>
    </comment>
  </commentList>
</comments>
</file>

<file path=xl/sharedStrings.xml><?xml version="1.0" encoding="utf-8"?>
<sst xmlns="http://schemas.openxmlformats.org/spreadsheetml/2006/main" count="165" uniqueCount="138">
  <si>
    <t>segregacion del area administrativa por unidades de trabajo</t>
  </si>
  <si>
    <t>UNIDADES ADMINISTRATIVAS</t>
  </si>
  <si>
    <t>INVERSIONES</t>
  </si>
  <si>
    <t>FILTROS DE APOYO</t>
  </si>
  <si>
    <t>COG</t>
  </si>
  <si>
    <t>C O N C E P T O</t>
  </si>
  <si>
    <t>Presupuesto</t>
  </si>
  <si>
    <t>Ejercido</t>
  </si>
  <si>
    <t>JUSTIFICACION: (cite los bienes y el importe correspondiente)</t>
  </si>
  <si>
    <t>Gasto Adicion. y/o Ppto. comprometido</t>
  </si>
  <si>
    <t>NIVEL</t>
  </si>
  <si>
    <t>CUENTAS CON MOVIMIENTO</t>
  </si>
  <si>
    <t>Cta</t>
  </si>
  <si>
    <t>Mascarilla Edo. de result.</t>
  </si>
  <si>
    <t>ADMON</t>
  </si>
  <si>
    <t>COMER</t>
  </si>
  <si>
    <t>TECNICA</t>
  </si>
  <si>
    <t>SANEAM</t>
  </si>
  <si>
    <t>$</t>
  </si>
  <si>
    <t>%</t>
  </si>
  <si>
    <t>1-2-3</t>
  </si>
  <si>
    <t>XX</t>
  </si>
  <si>
    <t>1-2-3-1</t>
  </si>
  <si>
    <t>1-2-3-1-01</t>
  </si>
  <si>
    <t>1-2-3-1-02</t>
  </si>
  <si>
    <t>SE REQUIERE HACER REPARACIONES</t>
  </si>
  <si>
    <t>1-2-3-1-03</t>
  </si>
  <si>
    <t>1-2-3-1-04</t>
  </si>
  <si>
    <t>1-2-3-1-05</t>
  </si>
  <si>
    <t>1-2-3-2</t>
  </si>
  <si>
    <t>1-2-3-3</t>
  </si>
  <si>
    <t>1-2-3-3-01</t>
  </si>
  <si>
    <t>1-2-3-3-02</t>
  </si>
  <si>
    <t>1-2-3-3-03</t>
  </si>
  <si>
    <t>1-2-3-3-04</t>
  </si>
  <si>
    <t>1-2-3-3-05</t>
  </si>
  <si>
    <t>1-2-3-3-06</t>
  </si>
  <si>
    <t>1-2-3-3-07</t>
  </si>
  <si>
    <t>1-2-3-3-08</t>
  </si>
  <si>
    <t>1-2-3-4</t>
  </si>
  <si>
    <t>1-2-3-4-01</t>
  </si>
  <si>
    <t>1-2-3-4-02</t>
  </si>
  <si>
    <t>1-2-3-4-03</t>
  </si>
  <si>
    <t>1-2-3-4-04</t>
  </si>
  <si>
    <t>1-2-3-4-05</t>
  </si>
  <si>
    <t>1-2-3-4-06</t>
  </si>
  <si>
    <t>1-2-3-4-07</t>
  </si>
  <si>
    <t>EN ALGUNAS COLONIAS EXISTE FALTA DE RED DE AGUA, POR LO QUE ES NECESARIO INVERTIR EN ELLO.</t>
  </si>
  <si>
    <t>1-2-3-4-08</t>
  </si>
  <si>
    <t>1-2-3-4-09</t>
  </si>
  <si>
    <t>1-2-3-4-10</t>
  </si>
  <si>
    <t>1-2-3-4-11</t>
  </si>
  <si>
    <t>1-2-3-4-12</t>
  </si>
  <si>
    <t>1-2-3-4-13</t>
  </si>
  <si>
    <t>TENEMOS LA SOLICITUD DE FALTA DE DRENAJE EN UNA CALLE EN LA COLONIA HUIZAROCHI</t>
  </si>
  <si>
    <t>1-2-3-4-14</t>
  </si>
  <si>
    <t>1-2-3-4-15</t>
  </si>
  <si>
    <t>1-2-3-4-16</t>
  </si>
  <si>
    <t>1-2-3-4-17</t>
  </si>
  <si>
    <t>1-2-3-4-18</t>
  </si>
  <si>
    <t>1-2-3-4-19</t>
  </si>
  <si>
    <t>PARA LA COMPRA DE BOMBAS DEL POZO 1</t>
  </si>
  <si>
    <t>1-2-3-4-20</t>
  </si>
  <si>
    <t>1-2-3-4-21</t>
  </si>
  <si>
    <t>AUMENTAR EL SERVICIO MEDIDO</t>
  </si>
  <si>
    <t>1-2-3-4-22</t>
  </si>
  <si>
    <t>SUSTITUIR MACRO DEL POZO 1</t>
  </si>
  <si>
    <t>1-2-3-4-23</t>
  </si>
  <si>
    <t>MANTENIMIENTO</t>
  </si>
  <si>
    <t>1-2-3-5</t>
  </si>
  <si>
    <t>1-2-3-5-01</t>
  </si>
  <si>
    <t>1-2-3-5-02</t>
  </si>
  <si>
    <t>1-2-3-5-03</t>
  </si>
  <si>
    <t>1-2-3-5-04</t>
  </si>
  <si>
    <t>1-2-3-5-05</t>
  </si>
  <si>
    <t>1-2-3-5-06</t>
  </si>
  <si>
    <t>1-2-3-5-07</t>
  </si>
  <si>
    <t>1-2-3-5-09</t>
  </si>
  <si>
    <t>1-2-3-6</t>
  </si>
  <si>
    <t>1-2-3-6-01</t>
  </si>
  <si>
    <t>1-2-3-6-02</t>
  </si>
  <si>
    <t>1-2-3-6-03</t>
  </si>
  <si>
    <t>1-2-3-6-04</t>
  </si>
  <si>
    <t>1-2-3-6-05</t>
  </si>
  <si>
    <t>1-2-3-6-06</t>
  </si>
  <si>
    <t>1-2-3-6-07</t>
  </si>
  <si>
    <t>1-2-3-6-09</t>
  </si>
  <si>
    <t>1-2-3-9</t>
  </si>
  <si>
    <t>1-2-3-9-01</t>
  </si>
  <si>
    <t>1-2-4</t>
  </si>
  <si>
    <t>1-2-4-1</t>
  </si>
  <si>
    <t>1-2-4-1-01</t>
  </si>
  <si>
    <t>MOBILIARIO Y EQUIPO DE OFICINA INVERSIONES</t>
  </si>
  <si>
    <t>1-2-4-2</t>
  </si>
  <si>
    <t>1-2-4-3</t>
  </si>
  <si>
    <t>1-2-4-3-01</t>
  </si>
  <si>
    <t>1-2-4-4</t>
  </si>
  <si>
    <t>1-2-4-4-01</t>
  </si>
  <si>
    <t>1-2-4-5</t>
  </si>
  <si>
    <t>1-2-4-6</t>
  </si>
  <si>
    <t>1-2-4-6-01</t>
  </si>
  <si>
    <t>1-2-4-6-02</t>
  </si>
  <si>
    <t>1-2-4-6-03</t>
  </si>
  <si>
    <t>1-2-4-6-04</t>
  </si>
  <si>
    <t>COMPRA DE EQUIPO PARA PROTECCION</t>
  </si>
  <si>
    <t>1-2-4-6-05</t>
  </si>
  <si>
    <t>1-2-4-6-06</t>
  </si>
  <si>
    <t>1-2-4-7</t>
  </si>
  <si>
    <t>1-2-4-8</t>
  </si>
  <si>
    <t>1-2-4-9</t>
  </si>
  <si>
    <t>1-2-4-9-01</t>
  </si>
  <si>
    <t>1-2-4-9-02</t>
  </si>
  <si>
    <t>1-2-5</t>
  </si>
  <si>
    <t>1-2-5-1</t>
  </si>
  <si>
    <t>1-2-5-1-01</t>
  </si>
  <si>
    <t>COMPRA DE SERVIDOR PARA INDETEC</t>
  </si>
  <si>
    <t>1-2-5-2</t>
  </si>
  <si>
    <t>1-2-5-2-01</t>
  </si>
  <si>
    <t>1-2-5-2-02</t>
  </si>
  <si>
    <t>1-2-5-2-03</t>
  </si>
  <si>
    <t>1-2-5-3</t>
  </si>
  <si>
    <t>1-2-5-3-01</t>
  </si>
  <si>
    <t>1-2-5-3-02</t>
  </si>
  <si>
    <t>1-2-5-4</t>
  </si>
  <si>
    <t>1-2-5-4-01</t>
  </si>
  <si>
    <t>COMPRA DE LICENCIA PARA INDETEC</t>
  </si>
  <si>
    <t>1-2-5-4-02</t>
  </si>
  <si>
    <t>1-2-5-9</t>
  </si>
  <si>
    <t>1-2-5-9-01</t>
  </si>
  <si>
    <t>R</t>
  </si>
  <si>
    <t>TOTAL</t>
  </si>
  <si>
    <t xml:space="preserve"> </t>
  </si>
  <si>
    <t>DESEA REVISAR DE NUEVO?</t>
  </si>
  <si>
    <t>ENF. LUIS ARMANDO HEREDIA PEREZ</t>
  </si>
  <si>
    <t>LIC. KAREN YOSCELIN BUSTILLOS RUBIO</t>
  </si>
  <si>
    <t>DIR. EJECUTIVO DE LA JUNTA MUNICIPAL</t>
  </si>
  <si>
    <t>DIR. FINANCIERA DE LA JUNTA MUNICIPAL</t>
  </si>
  <si>
    <t>DE AGUA Y SANEAMIENTO DE GUACHOCHI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</si>
</sst>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_-;\-* #,##0_-;_-* &quot;-&quot;??_-;_-@_-"/>
    <numFmt numFmtId="166" formatCode="00"/>
    <numFmt numFmtId="167" formatCode="000"/>
    <numFmt numFmtId="168" formatCode="d/mm/yy;@"/>
  </numFmts>
  <fonts count="21" x14ac:knownFonts="1">
    <font>
      <sz val="10"/>
      <name val="Arial"/>
    </font>
    <font>
      <b/>
      <sz val="14"/>
      <color rgb="FF16365C"/>
      <name val="Arial"/>
      <family val="2"/>
    </font>
    <font>
      <u/>
      <sz val="7.5"/>
      <color indexed="12"/>
      <name val="MS Sans Serif"/>
      <family val="2"/>
    </font>
    <font>
      <b/>
      <sz val="12"/>
      <color rgb="FF16365C"/>
      <name val="Arial"/>
      <family val="2"/>
    </font>
    <font>
      <sz val="10"/>
      <color rgb="FF16365C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rgb="FF16365C"/>
      <name val="Arial"/>
      <family val="2"/>
    </font>
    <font>
      <sz val="11"/>
      <color rgb="FF16365C"/>
      <name val="Arial"/>
      <family val="2"/>
    </font>
    <font>
      <b/>
      <sz val="9"/>
      <color rgb="FF16365C"/>
      <name val="Arial"/>
      <family val="2"/>
    </font>
    <font>
      <sz val="10"/>
      <color indexed="21"/>
      <name val="Arial"/>
      <family val="2"/>
    </font>
    <font>
      <sz val="10"/>
      <color indexed="16"/>
      <name val="Arial"/>
      <family val="2"/>
    </font>
    <font>
      <sz val="12"/>
      <color rgb="FF16365C"/>
      <name val="Arial"/>
      <family val="2"/>
    </font>
    <font>
      <sz val="8"/>
      <color rgb="FF16365C"/>
      <name val="Arial"/>
      <family val="2"/>
    </font>
    <font>
      <b/>
      <sz val="8"/>
      <color rgb="FF16365C"/>
      <name val="Arial"/>
      <family val="2"/>
    </font>
    <font>
      <b/>
      <sz val="11"/>
      <color rgb="FF16365C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CCFF"/>
        <bgColor indexed="22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05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3" fillId="0" borderId="0" xfId="2" applyNumberFormat="1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165" fontId="3" fillId="0" borderId="0" xfId="1" applyNumberFormat="1" applyFont="1" applyAlignment="1" applyProtection="1">
      <alignment horizontal="center" vertical="center"/>
    </xf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165" fontId="4" fillId="0" borderId="0" xfId="1" applyNumberFormat="1" applyFont="1" applyAlignment="1" applyProtection="1">
      <alignment vertical="center"/>
    </xf>
    <xf numFmtId="0" fontId="5" fillId="0" borderId="0" xfId="3" applyFont="1" applyAlignment="1">
      <alignment vertical="center"/>
    </xf>
    <xf numFmtId="0" fontId="4" fillId="2" borderId="0" xfId="3" applyFont="1" applyFill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1" fontId="1" fillId="2" borderId="0" xfId="3" applyNumberFormat="1" applyFont="1" applyFill="1" applyAlignment="1">
      <alignment horizontal="center" vertical="center"/>
    </xf>
    <xf numFmtId="164" fontId="7" fillId="0" borderId="0" xfId="3" applyNumberFormat="1" applyFont="1" applyAlignment="1">
      <alignment horizontal="center" vertical="center"/>
    </xf>
    <xf numFmtId="0" fontId="8" fillId="0" borderId="0" xfId="3" applyFont="1" applyAlignment="1">
      <alignment horizontal="left" vertical="center"/>
    </xf>
    <xf numFmtId="165" fontId="8" fillId="0" borderId="0" xfId="1" applyNumberFormat="1" applyFont="1" applyAlignment="1" applyProtection="1">
      <alignment horizontal="center" vertical="center"/>
    </xf>
    <xf numFmtId="0" fontId="8" fillId="0" borderId="0" xfId="3" applyFont="1" applyAlignment="1">
      <alignment horizontal="center" vertical="center"/>
    </xf>
    <xf numFmtId="0" fontId="4" fillId="2" borderId="0" xfId="3" applyFont="1" applyFill="1" applyAlignment="1">
      <alignment vertical="center"/>
    </xf>
    <xf numFmtId="164" fontId="4" fillId="2" borderId="0" xfId="3" applyNumberFormat="1" applyFont="1" applyFill="1" applyAlignment="1">
      <alignment vertical="center"/>
    </xf>
    <xf numFmtId="165" fontId="7" fillId="3" borderId="1" xfId="1" applyNumberFormat="1" applyFont="1" applyFill="1" applyBorder="1" applyAlignment="1" applyProtection="1">
      <alignment horizontal="center" vertical="center"/>
    </xf>
    <xf numFmtId="0" fontId="4" fillId="0" borderId="0" xfId="3" applyFont="1" applyAlignment="1">
      <alignment horizontal="center" vertical="center"/>
    </xf>
    <xf numFmtId="1" fontId="1" fillId="4" borderId="0" xfId="3" applyNumberFormat="1" applyFont="1" applyFill="1" applyAlignment="1">
      <alignment horizontal="center" vertical="center"/>
    </xf>
    <xf numFmtId="166" fontId="7" fillId="3" borderId="1" xfId="1" applyNumberFormat="1" applyFont="1" applyFill="1" applyBorder="1" applyAlignment="1" applyProtection="1">
      <alignment horizontal="center" vertical="center"/>
    </xf>
    <xf numFmtId="0" fontId="4" fillId="2" borderId="0" xfId="3" applyFont="1" applyFill="1" applyAlignment="1">
      <alignment horizontal="center" vertical="center"/>
    </xf>
    <xf numFmtId="1" fontId="7" fillId="0" borderId="0" xfId="3" applyNumberFormat="1" applyFont="1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167" fontId="3" fillId="5" borderId="3" xfId="3" applyNumberFormat="1" applyFont="1" applyFill="1" applyBorder="1" applyAlignment="1">
      <alignment horizontal="center" vertical="center"/>
    </xf>
    <xf numFmtId="0" fontId="3" fillId="5" borderId="4" xfId="3" applyFont="1" applyFill="1" applyBorder="1" applyAlignment="1">
      <alignment horizontal="center" vertical="center"/>
    </xf>
    <xf numFmtId="0" fontId="3" fillId="5" borderId="5" xfId="3" applyFont="1" applyFill="1" applyBorder="1" applyAlignment="1">
      <alignment horizontal="center" vertical="center"/>
    </xf>
    <xf numFmtId="164" fontId="3" fillId="5" borderId="4" xfId="3" applyNumberFormat="1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 wrapText="1"/>
    </xf>
    <xf numFmtId="164" fontId="3" fillId="3" borderId="6" xfId="3" applyNumberFormat="1" applyFont="1" applyFill="1" applyBorder="1" applyAlignment="1">
      <alignment horizontal="center" vertical="center" wrapText="1"/>
    </xf>
    <xf numFmtId="164" fontId="3" fillId="3" borderId="7" xfId="3" applyNumberFormat="1" applyFont="1" applyFill="1" applyBorder="1" applyAlignment="1">
      <alignment horizontal="center" vertical="center" wrapText="1"/>
    </xf>
    <xf numFmtId="165" fontId="9" fillId="3" borderId="8" xfId="1" applyNumberFormat="1" applyFont="1" applyFill="1" applyBorder="1" applyAlignment="1" applyProtection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5" borderId="13" xfId="3" applyFont="1" applyFill="1" applyBorder="1" applyAlignment="1">
      <alignment horizontal="center" vertical="center"/>
    </xf>
    <xf numFmtId="0" fontId="3" fillId="5" borderId="4" xfId="3" applyFont="1" applyFill="1" applyBorder="1" applyAlignment="1">
      <alignment horizontal="center" vertical="center" wrapText="1"/>
    </xf>
    <xf numFmtId="164" fontId="3" fillId="3" borderId="14" xfId="3" applyNumberFormat="1" applyFont="1" applyFill="1" applyBorder="1" applyAlignment="1">
      <alignment horizontal="center" vertical="center" wrapText="1"/>
    </xf>
    <xf numFmtId="168" fontId="7" fillId="3" borderId="8" xfId="1" applyNumberFormat="1" applyFont="1" applyFill="1" applyBorder="1" applyAlignment="1" applyProtection="1">
      <alignment horizontal="center" vertical="center"/>
    </xf>
    <xf numFmtId="165" fontId="7" fillId="3" borderId="8" xfId="1" applyNumberFormat="1" applyFont="1" applyFill="1" applyBorder="1" applyAlignment="1" applyProtection="1">
      <alignment horizontal="center" vertical="center"/>
    </xf>
    <xf numFmtId="0" fontId="4" fillId="0" borderId="15" xfId="3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 wrapText="1"/>
    </xf>
    <xf numFmtId="165" fontId="7" fillId="5" borderId="8" xfId="1" applyNumberFormat="1" applyFont="1" applyFill="1" applyBorder="1" applyAlignment="1" applyProtection="1">
      <alignment horizontal="center" vertical="center"/>
    </xf>
    <xf numFmtId="10" fontId="7" fillId="5" borderId="8" xfId="3" applyNumberFormat="1" applyFont="1" applyFill="1" applyBorder="1" applyAlignment="1">
      <alignment horizontal="center" vertical="center"/>
    </xf>
    <xf numFmtId="0" fontId="4" fillId="0" borderId="17" xfId="0" quotePrefix="1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164" fontId="8" fillId="0" borderId="17" xfId="1" applyFont="1" applyFill="1" applyBorder="1" applyAlignment="1" applyProtection="1">
      <alignment horizontal="right" vertical="center"/>
      <protection locked="0"/>
    </xf>
    <xf numFmtId="165" fontId="13" fillId="0" borderId="17" xfId="1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Alignment="1" applyProtection="1">
      <alignment vertical="center"/>
      <protection locked="0"/>
    </xf>
    <xf numFmtId="165" fontId="8" fillId="0" borderId="18" xfId="1" applyNumberFormat="1" applyFont="1" applyFill="1" applyBorder="1" applyAlignment="1" applyProtection="1">
      <alignment horizontal="right" vertical="center"/>
      <protection locked="0"/>
    </xf>
    <xf numFmtId="0" fontId="4" fillId="0" borderId="19" xfId="3" applyFont="1" applyBorder="1" applyAlignment="1">
      <alignment horizontal="center" vertical="center"/>
    </xf>
    <xf numFmtId="165" fontId="4" fillId="0" borderId="0" xfId="3" applyNumberFormat="1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5" fontId="4" fillId="0" borderId="22" xfId="1" applyNumberFormat="1" applyFont="1" applyBorder="1" applyAlignment="1" applyProtection="1">
      <alignment horizontal="right" vertical="center"/>
    </xf>
    <xf numFmtId="10" fontId="4" fillId="0" borderId="23" xfId="3" applyNumberFormat="1" applyFont="1" applyBorder="1" applyAlignment="1">
      <alignment horizontal="right" vertical="center"/>
    </xf>
    <xf numFmtId="165" fontId="4" fillId="0" borderId="23" xfId="1" applyNumberFormat="1" applyFont="1" applyBorder="1" applyAlignment="1" applyProtection="1">
      <alignment horizontal="right" vertical="center"/>
    </xf>
    <xf numFmtId="165" fontId="4" fillId="0" borderId="23" xfId="1" applyNumberFormat="1" applyFont="1" applyBorder="1" applyAlignment="1" applyProtection="1">
      <alignment vertical="center"/>
    </xf>
    <xf numFmtId="10" fontId="4" fillId="0" borderId="24" xfId="3" applyNumberFormat="1" applyFont="1" applyBorder="1" applyAlignment="1">
      <alignment horizontal="right" vertical="center"/>
    </xf>
    <xf numFmtId="0" fontId="5" fillId="0" borderId="0" xfId="3" applyFont="1" applyAlignment="1" applyProtection="1">
      <alignment vertical="center"/>
      <protection locked="0"/>
    </xf>
    <xf numFmtId="0" fontId="4" fillId="0" borderId="18" xfId="0" quotePrefix="1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164" fontId="8" fillId="0" borderId="18" xfId="1" applyFont="1" applyFill="1" applyBorder="1" applyAlignment="1" applyProtection="1">
      <alignment horizontal="right" vertical="center"/>
      <protection locked="0"/>
    </xf>
    <xf numFmtId="165" fontId="13" fillId="0" borderId="18" xfId="1" applyNumberFormat="1" applyFont="1" applyFill="1" applyBorder="1" applyAlignment="1" applyProtection="1">
      <alignment horizontal="right" vertical="center"/>
      <protection locked="0"/>
    </xf>
    <xf numFmtId="165" fontId="13" fillId="0" borderId="18" xfId="1" applyNumberFormat="1" applyFont="1" applyFill="1" applyBorder="1" applyAlignment="1" applyProtection="1">
      <alignment horizontal="center" vertical="center"/>
      <protection locked="0"/>
    </xf>
    <xf numFmtId="164" fontId="8" fillId="6" borderId="18" xfId="1" applyFont="1" applyFill="1" applyBorder="1" applyAlignment="1" applyProtection="1">
      <alignment horizontal="right" vertical="center"/>
      <protection locked="0"/>
    </xf>
    <xf numFmtId="165" fontId="8" fillId="6" borderId="18" xfId="1" applyNumberFormat="1" applyFont="1" applyFill="1" applyBorder="1" applyAlignment="1" applyProtection="1">
      <alignment horizontal="right" vertical="center"/>
      <protection locked="0"/>
    </xf>
    <xf numFmtId="165" fontId="14" fillId="0" borderId="18" xfId="1" applyNumberFormat="1" applyFont="1" applyFill="1" applyBorder="1" applyAlignment="1" applyProtection="1">
      <alignment horizontal="center" vertical="center"/>
      <protection locked="0"/>
    </xf>
    <xf numFmtId="165" fontId="13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quotePrefix="1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164" fontId="8" fillId="6" borderId="25" xfId="1" applyFont="1" applyFill="1" applyBorder="1" applyAlignment="1" applyProtection="1">
      <alignment horizontal="right" vertical="center"/>
      <protection locked="0"/>
    </xf>
    <xf numFmtId="0" fontId="15" fillId="3" borderId="8" xfId="3" applyFont="1" applyFill="1" applyBorder="1" applyAlignment="1">
      <alignment vertical="center"/>
    </xf>
    <xf numFmtId="164" fontId="15" fillId="3" borderId="8" xfId="1" applyFont="1" applyFill="1" applyBorder="1" applyAlignment="1" applyProtection="1">
      <alignment horizontal="right" vertical="center"/>
    </xf>
    <xf numFmtId="165" fontId="15" fillId="3" borderId="8" xfId="1" applyNumberFormat="1" applyFont="1" applyFill="1" applyBorder="1" applyAlignment="1" applyProtection="1">
      <alignment horizontal="right" vertical="center"/>
    </xf>
    <xf numFmtId="165" fontId="15" fillId="3" borderId="16" xfId="1" applyNumberFormat="1" applyFont="1" applyFill="1" applyBorder="1" applyAlignment="1" applyProtection="1">
      <alignment horizontal="right" vertical="center"/>
    </xf>
    <xf numFmtId="0" fontId="4" fillId="0" borderId="26" xfId="3" applyFont="1" applyBorder="1" applyAlignment="1">
      <alignment horizontal="center" vertical="center"/>
    </xf>
    <xf numFmtId="165" fontId="7" fillId="3" borderId="8" xfId="1" applyNumberFormat="1" applyFont="1" applyFill="1" applyBorder="1" applyAlignment="1" applyProtection="1">
      <alignment horizontal="right" vertical="center"/>
    </xf>
    <xf numFmtId="10" fontId="7" fillId="3" borderId="8" xfId="3" applyNumberFormat="1" applyFont="1" applyFill="1" applyBorder="1" applyAlignment="1">
      <alignment horizontal="right" vertical="center"/>
    </xf>
    <xf numFmtId="165" fontId="7" fillId="3" borderId="8" xfId="1" applyNumberFormat="1" applyFont="1" applyFill="1" applyBorder="1" applyAlignment="1" applyProtection="1">
      <alignment vertical="center"/>
    </xf>
    <xf numFmtId="164" fontId="4" fillId="0" borderId="0" xfId="3" applyNumberFormat="1" applyFont="1" applyAlignment="1">
      <alignment vertical="center"/>
    </xf>
    <xf numFmtId="3" fontId="4" fillId="0" borderId="0" xfId="3" applyNumberFormat="1" applyFont="1" applyAlignment="1">
      <alignment horizontal="center" vertical="center"/>
    </xf>
    <xf numFmtId="165" fontId="4" fillId="0" borderId="0" xfId="3" applyNumberFormat="1" applyFont="1" applyAlignment="1">
      <alignment vertical="center"/>
    </xf>
    <xf numFmtId="164" fontId="4" fillId="0" borderId="0" xfId="1" applyFont="1" applyAlignment="1" applyProtection="1">
      <alignment vertical="center"/>
    </xf>
    <xf numFmtId="1" fontId="4" fillId="0" borderId="0" xfId="3" applyNumberFormat="1" applyFont="1" applyAlignment="1">
      <alignment vertical="center" wrapText="1"/>
    </xf>
    <xf numFmtId="1" fontId="4" fillId="0" borderId="0" xfId="3" applyNumberFormat="1" applyFont="1" applyAlignment="1">
      <alignment horizontal="center" vertical="center" wrapText="1"/>
    </xf>
    <xf numFmtId="0" fontId="9" fillId="0" borderId="0" xfId="3" applyFont="1" applyAlignment="1">
      <alignment vertical="center" wrapText="1"/>
    </xf>
    <xf numFmtId="164" fontId="9" fillId="0" borderId="0" xfId="3" applyNumberFormat="1" applyFont="1" applyAlignment="1">
      <alignment vertical="center" wrapText="1"/>
    </xf>
    <xf numFmtId="164" fontId="15" fillId="0" borderId="0" xfId="1" applyFont="1" applyAlignment="1" applyProtection="1">
      <alignment vertical="center" wrapText="1"/>
    </xf>
    <xf numFmtId="165" fontId="9" fillId="0" borderId="0" xfId="3" applyNumberFormat="1" applyFont="1" applyAlignment="1">
      <alignment vertical="center" wrapText="1"/>
    </xf>
    <xf numFmtId="1" fontId="4" fillId="0" borderId="0" xfId="3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64" fontId="5" fillId="0" borderId="0" xfId="3" applyNumberFormat="1" applyFont="1" applyAlignment="1">
      <alignment vertical="center"/>
    </xf>
    <xf numFmtId="165" fontId="5" fillId="0" borderId="0" xfId="1" applyNumberFormat="1" applyFont="1" applyAlignment="1" applyProtection="1">
      <alignment vertical="center"/>
    </xf>
    <xf numFmtId="0" fontId="5" fillId="0" borderId="0" xfId="3" applyFont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_FORMATO DEL PPTO. 2002  SEPT. 4" xfId="3" xr:uid="{F4077025-FC66-4B69-AF53-F6B1F2DE60DC}"/>
  </cellStyles>
  <dxfs count="38">
    <dxf>
      <font>
        <color theme="4" tint="-0.499984740745262"/>
      </font>
      <fill>
        <patternFill>
          <bgColor rgb="FFFFFFCC"/>
        </patternFill>
      </fill>
    </dxf>
    <dxf>
      <font>
        <b/>
        <i val="0"/>
        <color theme="4" tint="-0.499984740745262"/>
      </font>
      <fill>
        <patternFill patternType="none">
          <bgColor indexed="65"/>
        </patternFill>
      </fill>
    </dxf>
    <dxf>
      <font>
        <color theme="4" tint="-0.499984740745262"/>
      </font>
      <fill>
        <patternFill>
          <bgColor rgb="FFFFFFCC"/>
        </patternFill>
      </fill>
    </dxf>
    <dxf>
      <font>
        <b/>
        <i val="0"/>
        <color theme="4" tint="-0.499984740745262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ont>
        <b/>
        <i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149186</xdr:colOff>
      <xdr:row>0</xdr:row>
      <xdr:rowOff>0</xdr:rowOff>
    </xdr:from>
    <xdr:to>
      <xdr:col>7</xdr:col>
      <xdr:colOff>960737</xdr:colOff>
      <xdr:row>6</xdr:row>
      <xdr:rowOff>40465</xdr:rowOff>
    </xdr:to>
    <xdr:sp macro="" textlink="">
      <xdr:nvSpPr>
        <xdr:cNvPr id="2" name="AutoShap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BDD452-AE3F-4931-8660-4D71F6037906}"/>
            </a:ext>
          </a:extLst>
        </xdr:cNvPr>
        <xdr:cNvSpPr>
          <a:spLocks noChangeArrowheads="1"/>
        </xdr:cNvSpPr>
      </xdr:nvSpPr>
      <xdr:spPr bwMode="auto">
        <a:xfrm flipH="1">
          <a:off x="12645986" y="0"/>
          <a:ext cx="811551" cy="1274905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chemeClr val="accent5">
            <a:lumMod val="75000"/>
          </a:schemeClr>
        </a:solidFill>
        <a:ln w="9525" algn="ctr">
          <a:miter lim="800000"/>
          <a:headEnd/>
          <a:tailEnd/>
        </a:ln>
        <a:effectLst/>
        <a:scene3d>
          <a:camera prst="legacyObliqueTopRight"/>
          <a:lightRig rig="legacyFlat3" dir="b"/>
        </a:scene3d>
        <a:sp3d extrusionH="100000" prstMaterial="legacyPlastic">
          <a:bevelT w="13500" h="13500" prst="angle"/>
          <a:bevelB w="13500" h="13500" prst="angle"/>
        </a:sp3d>
      </xdr:spPr>
      <xdr:txBody>
        <a:bodyPr vertOverflow="clip" wrap="square" lIns="36576" tIns="27432" rIns="36576" bIns="27432" anchor="ctr" upright="1"/>
        <a:lstStyle/>
        <a:p>
          <a:pPr algn="ctr" rtl="1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"/>
              <a:cs typeface="Arial"/>
            </a:rPr>
            <a:t>Ir a</a:t>
          </a:r>
        </a:p>
        <a:p>
          <a:pPr algn="ctr" rtl="1">
            <a:defRPr sz="1000"/>
          </a:pPr>
          <a:r>
            <a:rPr lang="es-ES" sz="1200" b="1" i="0" strike="noStrike">
              <a:solidFill>
                <a:schemeClr val="bg1"/>
              </a:solidFill>
              <a:latin typeface="Arial"/>
              <a:cs typeface="Arial"/>
            </a:rPr>
            <a:t>Indice</a:t>
          </a:r>
        </a:p>
      </xdr:txBody>
    </xdr:sp>
    <xdr:clientData/>
  </xdr:twoCellAnchor>
  <xdr:twoCellAnchor editAs="oneCell">
    <xdr:from>
      <xdr:col>5</xdr:col>
      <xdr:colOff>1013460</xdr:colOff>
      <xdr:row>0</xdr:row>
      <xdr:rowOff>91440</xdr:rowOff>
    </xdr:from>
    <xdr:to>
      <xdr:col>6</xdr:col>
      <xdr:colOff>2087880</xdr:colOff>
      <xdr:row>3</xdr:row>
      <xdr:rowOff>91440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48813D7E-8270-4CEB-9D96-47D264488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8860" y="91440"/>
          <a:ext cx="22250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152400</xdr:colOff>
      <xdr:row>0</xdr:row>
      <xdr:rowOff>99060</xdr:rowOff>
    </xdr:from>
    <xdr:to>
      <xdr:col>2</xdr:col>
      <xdr:colOff>1584960</xdr:colOff>
      <xdr:row>3</xdr:row>
      <xdr:rowOff>167640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5DC94E7D-CCCA-44CE-B871-DCBDE457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9060"/>
          <a:ext cx="220218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44824</xdr:colOff>
      <xdr:row>182</xdr:row>
      <xdr:rowOff>125507</xdr:rowOff>
    </xdr:from>
    <xdr:to>
      <xdr:col>6</xdr:col>
      <xdr:colOff>917389</xdr:colOff>
      <xdr:row>184</xdr:row>
      <xdr:rowOff>111312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9FD8FB4-FF3F-4BA3-BE4F-978D5D40559C}"/>
            </a:ext>
          </a:extLst>
        </xdr:cNvPr>
        <xdr:cNvSpPr txBox="1"/>
      </xdr:nvSpPr>
      <xdr:spPr>
        <a:xfrm>
          <a:off x="814444" y="21263387"/>
          <a:ext cx="10168965" cy="313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uniones/Desktop/2022/s16.-%20GUACHOCHI%20PPTO.%202022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arametros"/>
      <sheetName val="Indicadores"/>
      <sheetName val="Validación"/>
      <sheetName val="C.N.A."/>
      <sheetName val="Efic. Global"/>
      <sheetName val="m3 valor"/>
      <sheetName val="Evaluacion"/>
      <sheetName val="Concen."/>
      <sheetName val="Edo. Activ."/>
      <sheetName val="Fac-cob"/>
      <sheetName val="PIGOO"/>
      <sheetName val="Balanza Egresos"/>
      <sheetName val="Balanza Ingresos"/>
      <sheetName val="COG"/>
      <sheetName val="Inversiones"/>
      <sheetName val="Creditos"/>
      <sheetName val="Ingresos"/>
      <sheetName val="Hoja1"/>
      <sheetName val="Usuarios"/>
      <sheetName val="Serv. Med. Dom"/>
      <sheetName val="Serv. Med. Com"/>
      <sheetName val="Serv. Med. ind"/>
      <sheetName val="Serv. Med. Esc"/>
      <sheetName val="Serv. Med. Pub"/>
      <sheetName val="Cuota fija"/>
      <sheetName val="Tarifa"/>
      <sheetName val="Precio de Venta X M3"/>
      <sheetName val="Estructura"/>
      <sheetName val="Empleados"/>
      <sheetName val="Tabulador"/>
      <sheetName val="Sueldo(Pl-Ad)"/>
      <sheetName val="Sueldo(Pl-Op)"/>
      <sheetName val="Sueldo(Ev-Ad)"/>
      <sheetName val="Sueldo(Pl-Co)"/>
      <sheetName val="Sueldo(Ev-Co)"/>
      <sheetName val="Sueldo(Ev-Op)"/>
      <sheetName val="Sueldo(Pl-Pt)"/>
      <sheetName val="Sueldo(Ev-Pt)"/>
      <sheetName val="Sueldo(Pensi)"/>
      <sheetName val="C.F.E."/>
      <sheetName val="Vehiculos"/>
      <sheetName val="POI"/>
      <sheetName val="PASIVOS"/>
      <sheetName val="Analisis de Precios"/>
      <sheetName val="Personal"/>
    </sheetNames>
    <sheetDataSet>
      <sheetData sheetId="0">
        <row r="3">
          <cell r="A3" t="str">
            <v>Presupuesto 2022</v>
          </cell>
        </row>
      </sheetData>
      <sheetData sheetId="1">
        <row r="1">
          <cell r="A1" t="str">
            <v>JUNTA MUNICIPAL DE AGUA Y SANEAMIENTO DE GUACHOCHI</v>
          </cell>
        </row>
        <row r="10">
          <cell r="B10">
            <v>2022</v>
          </cell>
        </row>
        <row r="12">
          <cell r="B12" t="str">
            <v>Agosto</v>
          </cell>
          <cell r="E12">
            <v>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DESCRIPCION</v>
          </cell>
          <cell r="D1" t="str">
            <v>PRESUPUESTO 2021</v>
          </cell>
          <cell r="E1" t="str">
            <v>EJERCIDO AGOSTO 2021</v>
          </cell>
        </row>
        <row r="2">
          <cell r="A2" t="str">
            <v>5</v>
          </cell>
          <cell r="B2" t="str">
            <v xml:space="preserve">GASTOS Y OTRAS PERDIDAS </v>
          </cell>
          <cell r="D2">
            <v>5294268.49</v>
          </cell>
          <cell r="E2">
            <v>3714809.25</v>
          </cell>
        </row>
        <row r="3">
          <cell r="A3" t="str">
            <v>5-1</v>
          </cell>
          <cell r="B3" t="str">
            <v xml:space="preserve">GASTOS DE FUNCIONAMIENTO </v>
          </cell>
          <cell r="D3">
            <v>5294268.49</v>
          </cell>
          <cell r="E3">
            <v>3714809.25</v>
          </cell>
        </row>
        <row r="4">
          <cell r="A4" t="str">
            <v>5-1-1</v>
          </cell>
          <cell r="B4" t="str">
            <v xml:space="preserve">SERVICIOS PERSONALES </v>
          </cell>
          <cell r="D4">
            <v>2580821.4900000002</v>
          </cell>
          <cell r="E4">
            <v>1779417.45</v>
          </cell>
        </row>
        <row r="5">
          <cell r="A5" t="str">
            <v>5-1-1-1</v>
          </cell>
          <cell r="B5" t="str">
            <v xml:space="preserve">REMUNERACIONES AL PERSONAL DE CARÁCTER PERMANENTE </v>
          </cell>
          <cell r="D5">
            <v>1787513.0499999998</v>
          </cell>
          <cell r="E5">
            <v>1185243.99</v>
          </cell>
        </row>
        <row r="6">
          <cell r="A6" t="str">
            <v>5-1-1-1-01-001</v>
          </cell>
          <cell r="B6" t="str">
            <v>DIETAS ADMINISTRACION</v>
          </cell>
          <cell r="C6" t="str">
            <v>ADMINISTRACION</v>
          </cell>
          <cell r="D6">
            <v>0</v>
          </cell>
          <cell r="E6">
            <v>0</v>
          </cell>
        </row>
        <row r="7">
          <cell r="A7" t="str">
            <v>5-1-1-1-01-002</v>
          </cell>
          <cell r="B7" t="str">
            <v>DIETAS COMERCIAL</v>
          </cell>
          <cell r="C7" t="str">
            <v>COMERCIAL</v>
          </cell>
          <cell r="D7">
            <v>0</v>
          </cell>
          <cell r="E7">
            <v>0</v>
          </cell>
        </row>
        <row r="8">
          <cell r="A8" t="str">
            <v>5-1-1-1-01-003</v>
          </cell>
          <cell r="B8" t="str">
            <v>DIETAS OPERACION</v>
          </cell>
          <cell r="C8" t="str">
            <v>OPERACION</v>
          </cell>
          <cell r="D8">
            <v>0</v>
          </cell>
          <cell r="E8">
            <v>0</v>
          </cell>
        </row>
        <row r="9">
          <cell r="A9" t="str">
            <v>5-1-1-1-01-004</v>
          </cell>
          <cell r="B9" t="str">
            <v>DIETAS SANEAMIENTO</v>
          </cell>
          <cell r="C9" t="str">
            <v>SANEAMIENTO</v>
          </cell>
          <cell r="D9">
            <v>0</v>
          </cell>
          <cell r="E9">
            <v>0</v>
          </cell>
        </row>
        <row r="10">
          <cell r="A10" t="str">
            <v>5-1-1-1-02-001</v>
          </cell>
          <cell r="B10" t="str">
            <v>HABERES ADMINISTRACION</v>
          </cell>
          <cell r="C10" t="str">
            <v>ADMINISTRACION</v>
          </cell>
          <cell r="D10">
            <v>0</v>
          </cell>
          <cell r="E10">
            <v>0</v>
          </cell>
        </row>
        <row r="11">
          <cell r="A11" t="str">
            <v>5-1-1-1-02-002</v>
          </cell>
          <cell r="B11" t="str">
            <v>HABERES COMERCIAL</v>
          </cell>
          <cell r="C11" t="str">
            <v>COMERCIAL</v>
          </cell>
          <cell r="D11">
            <v>0</v>
          </cell>
          <cell r="E11">
            <v>0</v>
          </cell>
        </row>
        <row r="12">
          <cell r="A12" t="str">
            <v>5-1-1-1-02-003</v>
          </cell>
          <cell r="B12" t="str">
            <v>HABERES OPERACION</v>
          </cell>
          <cell r="C12" t="str">
            <v>OPERACION</v>
          </cell>
          <cell r="D12">
            <v>0</v>
          </cell>
          <cell r="E12">
            <v>0</v>
          </cell>
        </row>
        <row r="13">
          <cell r="A13" t="str">
            <v>5-1-1-1-02-004</v>
          </cell>
          <cell r="B13" t="str">
            <v>HABERES SANEAMIENTO</v>
          </cell>
          <cell r="C13" t="str">
            <v>SANEAMIENTO</v>
          </cell>
          <cell r="D13">
            <v>0</v>
          </cell>
          <cell r="E13">
            <v>0</v>
          </cell>
        </row>
        <row r="14">
          <cell r="A14" t="str">
            <v>5-1-1-1-03-001</v>
          </cell>
          <cell r="B14" t="str">
            <v>SUELDOS BASE A PERSONAL PERMANENTE ADMINISTRACION</v>
          </cell>
          <cell r="C14" t="str">
            <v>ADMINISTRACION</v>
          </cell>
          <cell r="D14">
            <v>705594.24</v>
          </cell>
          <cell r="E14">
            <v>470397.6</v>
          </cell>
        </row>
        <row r="15">
          <cell r="A15" t="str">
            <v>5-1-1-1-03-001-001</v>
          </cell>
          <cell r="B15" t="str">
            <v>CONFIANZA ADMINISTRACION</v>
          </cell>
          <cell r="C15" t="str">
            <v>ADMINISTRACION</v>
          </cell>
          <cell r="D15">
            <v>705594.24</v>
          </cell>
          <cell r="E15">
            <v>470397.6</v>
          </cell>
        </row>
        <row r="16">
          <cell r="A16" t="str">
            <v>5-1-1-1-03-001-002</v>
          </cell>
          <cell r="B16" t="str">
            <v>SINDICALIZADOS ADMINISTRACION</v>
          </cell>
          <cell r="C16" t="str">
            <v>ADMINISTRACION</v>
          </cell>
          <cell r="D16">
            <v>0</v>
          </cell>
          <cell r="E16">
            <v>0</v>
          </cell>
        </row>
        <row r="17">
          <cell r="A17" t="str">
            <v>5-1-1-1-03-002</v>
          </cell>
          <cell r="B17" t="str">
            <v>SUELDOS BASE A PERSONAL PERMANENTE COMERCIAL</v>
          </cell>
          <cell r="C17" t="str">
            <v>COMERCIAL</v>
          </cell>
          <cell r="D17">
            <v>0</v>
          </cell>
          <cell r="E17">
            <v>0</v>
          </cell>
        </row>
        <row r="18">
          <cell r="A18" t="str">
            <v>5-1-1-1-03-002-001</v>
          </cell>
          <cell r="B18" t="str">
            <v>CONFIANZA COMERCIAL</v>
          </cell>
          <cell r="C18" t="str">
            <v>COMERCIAL</v>
          </cell>
          <cell r="D18">
            <v>0</v>
          </cell>
          <cell r="E18">
            <v>0</v>
          </cell>
        </row>
        <row r="19">
          <cell r="A19" t="str">
            <v>5-1-1-1-03-002-002</v>
          </cell>
          <cell r="B19" t="str">
            <v>SINDICALIZADOS COMERCIAL</v>
          </cell>
          <cell r="C19" t="str">
            <v>COMERCIAL</v>
          </cell>
          <cell r="D19">
            <v>0</v>
          </cell>
          <cell r="E19">
            <v>0</v>
          </cell>
        </row>
        <row r="20">
          <cell r="A20" t="str">
            <v>5-1-1-1-03-003</v>
          </cell>
          <cell r="B20" t="str">
            <v>SUELDOS BASE A PERSONAL PERMANENTE OPERACION</v>
          </cell>
          <cell r="C20" t="str">
            <v>OPERACION</v>
          </cell>
          <cell r="D20">
            <v>963275.19</v>
          </cell>
          <cell r="E20">
            <v>635749.59</v>
          </cell>
        </row>
        <row r="21">
          <cell r="A21" t="str">
            <v>5-1-1-1-03-003-001</v>
          </cell>
          <cell r="B21" t="str">
            <v>CONFIANZA OPERACION</v>
          </cell>
          <cell r="C21" t="str">
            <v>OPERACION</v>
          </cell>
          <cell r="D21">
            <v>963275.19</v>
          </cell>
          <cell r="E21">
            <v>635749.59</v>
          </cell>
        </row>
        <row r="22">
          <cell r="A22" t="str">
            <v>5-1-1-1-03-003-002</v>
          </cell>
          <cell r="B22" t="str">
            <v>SINDICALIZADOS OPERACION</v>
          </cell>
          <cell r="C22" t="str">
            <v>OPERACION</v>
          </cell>
          <cell r="D22">
            <v>0</v>
          </cell>
          <cell r="E22">
            <v>0</v>
          </cell>
        </row>
        <row r="23">
          <cell r="A23" t="str">
            <v>5-1-1-1-03-004</v>
          </cell>
          <cell r="B23" t="str">
            <v>SUELDOS BASE A PERSONAL PERMANENTE SANEAMIENTO</v>
          </cell>
          <cell r="C23" t="str">
            <v>SANEAMIENTO</v>
          </cell>
          <cell r="D23">
            <v>118643.62</v>
          </cell>
          <cell r="E23">
            <v>79096.800000000003</v>
          </cell>
        </row>
        <row r="24">
          <cell r="A24" t="str">
            <v>5-1-1-1-03-004-001</v>
          </cell>
          <cell r="B24" t="str">
            <v>CONFIANZA SANEAMIENTO</v>
          </cell>
          <cell r="C24" t="str">
            <v>SANEAMIENTO</v>
          </cell>
          <cell r="D24">
            <v>118643.62</v>
          </cell>
          <cell r="E24">
            <v>79096.800000000003</v>
          </cell>
        </row>
        <row r="25">
          <cell r="A25" t="str">
            <v>5-1-1-1-03-004-002</v>
          </cell>
          <cell r="B25" t="str">
            <v>SINDICALIZADOS SANEAMIENTO</v>
          </cell>
          <cell r="C25" t="str">
            <v>SANEAMIENTO</v>
          </cell>
          <cell r="D25">
            <v>0</v>
          </cell>
          <cell r="E25">
            <v>0</v>
          </cell>
        </row>
        <row r="26">
          <cell r="A26" t="str">
            <v>5-1-1-1-04-001</v>
          </cell>
          <cell r="B26" t="str">
            <v>REMUNERACION POR ADSCRIPCION LABORAL EN EL EXTRANJERO ADMINISTRACION</v>
          </cell>
          <cell r="C26" t="str">
            <v>ADMINISTRACION</v>
          </cell>
          <cell r="D26">
            <v>0</v>
          </cell>
          <cell r="E26">
            <v>0</v>
          </cell>
        </row>
        <row r="27">
          <cell r="A27" t="str">
            <v>5-1-1-1-04-002</v>
          </cell>
          <cell r="B27" t="str">
            <v>REMUNERACION POR ADSCRIPCION LABORAL EN EL EXTRANJERO COMERCIAL</v>
          </cell>
          <cell r="C27" t="str">
            <v>COMERCIAL</v>
          </cell>
          <cell r="D27">
            <v>0</v>
          </cell>
          <cell r="E27">
            <v>0</v>
          </cell>
        </row>
        <row r="28">
          <cell r="A28" t="str">
            <v>5-1-1-1-04-003</v>
          </cell>
          <cell r="B28" t="str">
            <v>REMUNERACION POR ADSCRIPCION LABORAL EN EL EXTRANJERO OPERACION</v>
          </cell>
          <cell r="C28" t="str">
            <v>OPERACION</v>
          </cell>
          <cell r="D28">
            <v>0</v>
          </cell>
          <cell r="E28">
            <v>0</v>
          </cell>
        </row>
        <row r="29">
          <cell r="A29" t="str">
            <v>5-1-1-1-04-004</v>
          </cell>
          <cell r="B29" t="str">
            <v>REMUNERACION POR ADSCRIPCION LABORAL EN EL EXTRANJERO SANEAMIENTO</v>
          </cell>
          <cell r="C29" t="str">
            <v>SANEAMIENTO</v>
          </cell>
          <cell r="D29">
            <v>0</v>
          </cell>
          <cell r="E29">
            <v>0</v>
          </cell>
        </row>
        <row r="30">
          <cell r="A30" t="str">
            <v>5-1-1-2</v>
          </cell>
          <cell r="B30" t="str">
            <v xml:space="preserve">REMUNERACIONES AL PERSONAL DE CARÁCTER TRANSITORIO </v>
          </cell>
          <cell r="D30">
            <v>0</v>
          </cell>
          <cell r="E30">
            <v>92611</v>
          </cell>
        </row>
        <row r="31">
          <cell r="A31" t="str">
            <v>5-1-1-2-01-001</v>
          </cell>
          <cell r="B31" t="str">
            <v>HONORARIOS ASIM A SALARIOS ADMINISTRACION</v>
          </cell>
          <cell r="C31" t="str">
            <v>ADMINISTRACION</v>
          </cell>
          <cell r="D31">
            <v>0</v>
          </cell>
          <cell r="E31">
            <v>0</v>
          </cell>
        </row>
        <row r="32">
          <cell r="A32" t="str">
            <v>5-1-1-2-01-002</v>
          </cell>
          <cell r="B32" t="str">
            <v>HONORARIOS ASIM A SALARIOS COMERCIAL</v>
          </cell>
          <cell r="C32" t="str">
            <v>COMERCIAL</v>
          </cell>
          <cell r="D32">
            <v>0</v>
          </cell>
          <cell r="E32">
            <v>0</v>
          </cell>
        </row>
        <row r="33">
          <cell r="A33" t="str">
            <v>5-1-1-2-01-003</v>
          </cell>
          <cell r="B33" t="str">
            <v>HONORARIOS ASIM A SALARIOS OPERACION</v>
          </cell>
          <cell r="C33" t="str">
            <v>OPERACION</v>
          </cell>
          <cell r="D33">
            <v>0</v>
          </cell>
          <cell r="E33">
            <v>3360</v>
          </cell>
        </row>
        <row r="34">
          <cell r="A34" t="str">
            <v>5-1-1-2-01-004</v>
          </cell>
          <cell r="B34" t="str">
            <v>HONORARIOS ASIM A SALARIOS SANEAMIENTO</v>
          </cell>
          <cell r="C34" t="str">
            <v>SANEAMIENTO</v>
          </cell>
          <cell r="D34">
            <v>0</v>
          </cell>
          <cell r="E34">
            <v>0</v>
          </cell>
        </row>
        <row r="35">
          <cell r="A35" t="str">
            <v>5-1-1-2-02-001</v>
          </cell>
          <cell r="B35" t="str">
            <v>SUELDO BASE A PERSONAL EVENTUAL ADMINISTRACION</v>
          </cell>
          <cell r="C35" t="str">
            <v>ADMINISTRACION</v>
          </cell>
          <cell r="D35">
            <v>0</v>
          </cell>
          <cell r="E35">
            <v>22211</v>
          </cell>
        </row>
        <row r="36">
          <cell r="A36" t="str">
            <v>5-1-1-2-02-001-001</v>
          </cell>
          <cell r="B36" t="str">
            <v>CONFIANZA ADMINISTRACION</v>
          </cell>
          <cell r="C36" t="str">
            <v>ADMINISTRACION</v>
          </cell>
          <cell r="D36">
            <v>0</v>
          </cell>
          <cell r="E36">
            <v>22211</v>
          </cell>
        </row>
        <row r="37">
          <cell r="A37" t="str">
            <v>5-1-1-2-02-001-002</v>
          </cell>
          <cell r="B37" t="str">
            <v>SINDICALIZADOS ADMINISTRACION</v>
          </cell>
          <cell r="C37" t="str">
            <v>ADMINISTRACION</v>
          </cell>
          <cell r="D37">
            <v>0</v>
          </cell>
          <cell r="E37">
            <v>0</v>
          </cell>
        </row>
        <row r="38">
          <cell r="A38" t="str">
            <v>5-1-1-2-02-002</v>
          </cell>
          <cell r="B38" t="str">
            <v>SUELDO BASE A PERSONAL EVENTUAL COMERCIAL</v>
          </cell>
          <cell r="C38" t="str">
            <v>COMERCIAL</v>
          </cell>
          <cell r="D38">
            <v>0</v>
          </cell>
          <cell r="E38">
            <v>0</v>
          </cell>
        </row>
        <row r="39">
          <cell r="A39" t="str">
            <v>5-1-1-2-02-002-001</v>
          </cell>
          <cell r="B39" t="str">
            <v>CONFIANZA COMERCIAL</v>
          </cell>
          <cell r="C39" t="str">
            <v>COMERCIAL</v>
          </cell>
          <cell r="D39">
            <v>0</v>
          </cell>
          <cell r="E39">
            <v>0</v>
          </cell>
        </row>
        <row r="40">
          <cell r="A40" t="str">
            <v>5-1-1-2-02-002-002</v>
          </cell>
          <cell r="B40" t="str">
            <v>SINDICALIZADOS COMERCIAL</v>
          </cell>
          <cell r="C40" t="str">
            <v>COMERCIAL</v>
          </cell>
          <cell r="D40">
            <v>0</v>
          </cell>
          <cell r="E40">
            <v>0</v>
          </cell>
        </row>
        <row r="41">
          <cell r="A41" t="str">
            <v>5-1-1-2-02-003</v>
          </cell>
          <cell r="B41" t="str">
            <v>SUELDO BASE A PERSONAL EVENTUAL OPERACION</v>
          </cell>
          <cell r="C41" t="str">
            <v>OPERACION</v>
          </cell>
          <cell r="D41">
            <v>0</v>
          </cell>
          <cell r="E41">
            <v>67040</v>
          </cell>
        </row>
        <row r="42">
          <cell r="A42" t="str">
            <v>5-1-1-2-02-003-001</v>
          </cell>
          <cell r="B42" t="str">
            <v>CONFIANZA OPERACION</v>
          </cell>
          <cell r="C42" t="str">
            <v>OPERACION</v>
          </cell>
          <cell r="D42">
            <v>0</v>
          </cell>
          <cell r="E42">
            <v>67040</v>
          </cell>
        </row>
        <row r="43">
          <cell r="A43" t="str">
            <v>5-1-1-2-02-003-002</v>
          </cell>
          <cell r="B43" t="str">
            <v>SINDICALIZADOS OPERACION</v>
          </cell>
          <cell r="C43" t="str">
            <v>OPERACION</v>
          </cell>
          <cell r="D43">
            <v>0</v>
          </cell>
          <cell r="E43">
            <v>0</v>
          </cell>
        </row>
        <row r="44">
          <cell r="A44" t="str">
            <v>5-1-1-2-02-004</v>
          </cell>
          <cell r="B44" t="str">
            <v>SUELDO BASE A PERSONAL EVENTUAL SANEAMIENTO</v>
          </cell>
          <cell r="C44" t="str">
            <v>SANEAMIENTO</v>
          </cell>
          <cell r="D44">
            <v>0</v>
          </cell>
          <cell r="E44">
            <v>0</v>
          </cell>
        </row>
        <row r="45">
          <cell r="A45" t="str">
            <v>5-1-1-2-02-004-001</v>
          </cell>
          <cell r="B45" t="str">
            <v>CONFIANZA SANEAMIENTO</v>
          </cell>
          <cell r="C45" t="str">
            <v>SANEAMIENTO</v>
          </cell>
          <cell r="D45">
            <v>0</v>
          </cell>
          <cell r="E45">
            <v>0</v>
          </cell>
        </row>
        <row r="46">
          <cell r="A46" t="str">
            <v>5-1-1-2-02-004-002</v>
          </cell>
          <cell r="B46" t="str">
            <v>SINDICALIZADOS SANEAMIENTO</v>
          </cell>
          <cell r="C46" t="str">
            <v>SANEAMIENTO</v>
          </cell>
          <cell r="D46">
            <v>0</v>
          </cell>
          <cell r="E46">
            <v>0</v>
          </cell>
        </row>
        <row r="47">
          <cell r="A47" t="str">
            <v>5-1-1-2-03-001</v>
          </cell>
          <cell r="B47" t="str">
            <v>RETRIBUCIONES POR SERV DE CARÁCTER SOCIAL ADMINISTRACION</v>
          </cell>
          <cell r="C47" t="str">
            <v>ADMINISTRACION</v>
          </cell>
          <cell r="D47">
            <v>0</v>
          </cell>
          <cell r="E47">
            <v>0</v>
          </cell>
        </row>
        <row r="48">
          <cell r="A48" t="str">
            <v>5-1-1-2-03-002</v>
          </cell>
          <cell r="B48" t="str">
            <v>RETRIBUCIONES POR SERV DE CARÁCTER SOCIAL COMERCIAL</v>
          </cell>
          <cell r="C48" t="str">
            <v>COMERCIAL</v>
          </cell>
          <cell r="D48">
            <v>0</v>
          </cell>
          <cell r="E48">
            <v>0</v>
          </cell>
        </row>
        <row r="49">
          <cell r="A49" t="str">
            <v>5-1-1-2-03-003</v>
          </cell>
          <cell r="B49" t="str">
            <v>RETRIBUCIONES POR SERV DE CARÁCTER SOCIAL OPERACION</v>
          </cell>
          <cell r="C49" t="str">
            <v>OPERACION</v>
          </cell>
          <cell r="D49">
            <v>0</v>
          </cell>
          <cell r="E49">
            <v>0</v>
          </cell>
        </row>
        <row r="50">
          <cell r="A50" t="str">
            <v>5-1-1-2-03-004</v>
          </cell>
          <cell r="B50" t="str">
            <v>RETRIBUCIONES POR SERV DE CARÁCTER SOCIAL SANEAMIENTO</v>
          </cell>
          <cell r="C50" t="str">
            <v>SANEAMIENTO</v>
          </cell>
          <cell r="D50">
            <v>0</v>
          </cell>
          <cell r="E50">
            <v>0</v>
          </cell>
        </row>
        <row r="51">
          <cell r="A51" t="str">
            <v>5-1-1-2-04-001</v>
          </cell>
          <cell r="B51" t="str">
            <v>RETRIBUCION A REPRESENT DE LOS TRAB Y PATRON DE LA JUNTA CONCIL Y ARBIT ADMINISTRACION</v>
          </cell>
          <cell r="C51" t="str">
            <v>ADMINISTRACION</v>
          </cell>
          <cell r="D51">
            <v>0</v>
          </cell>
          <cell r="E51">
            <v>0</v>
          </cell>
        </row>
        <row r="52">
          <cell r="A52" t="str">
            <v>5-1-1-2-04-002</v>
          </cell>
          <cell r="B52" t="str">
            <v>RETRIBUCION A REPRESENT DE LOS TRAB Y PATRON DE LA JUNTA CONCIL Y ARBIT COMERCIAL</v>
          </cell>
          <cell r="C52" t="str">
            <v>COMERCIAL</v>
          </cell>
          <cell r="D52">
            <v>0</v>
          </cell>
          <cell r="E52">
            <v>0</v>
          </cell>
        </row>
        <row r="53">
          <cell r="A53" t="str">
            <v>5-1-1-2-04-003</v>
          </cell>
          <cell r="B53" t="str">
            <v>RETRIBUCION A REPRESENT DE LOS TRAB Y PATRON DE LA JUNTA CONCIL Y ARBIT OPERACION</v>
          </cell>
          <cell r="C53" t="str">
            <v>OPERACION</v>
          </cell>
          <cell r="D53">
            <v>0</v>
          </cell>
          <cell r="E53">
            <v>0</v>
          </cell>
        </row>
        <row r="54">
          <cell r="A54" t="str">
            <v>5-1-1-2-04-004</v>
          </cell>
          <cell r="B54" t="str">
            <v>RETRIBUCION A REPRESENT DE LOS TRAB Y PATRON DE LA JUNTA CONCIL Y ARBIT SANEAMIENTO</v>
          </cell>
          <cell r="C54" t="str">
            <v>SANEAMIENTO</v>
          </cell>
          <cell r="D54">
            <v>0</v>
          </cell>
          <cell r="E54">
            <v>0</v>
          </cell>
        </row>
        <row r="55">
          <cell r="A55" t="str">
            <v>5-1-1-3</v>
          </cell>
          <cell r="B55" t="str">
            <v xml:space="preserve">REMUNERACIONES ADICIONALES Y ESPECIALES </v>
          </cell>
          <cell r="D55">
            <v>792034.49</v>
          </cell>
          <cell r="E55">
            <v>501562.45999999996</v>
          </cell>
        </row>
        <row r="56">
          <cell r="A56" t="str">
            <v>5-1-1-3-01-001</v>
          </cell>
          <cell r="B56" t="str">
            <v>PRIMAS POR AÑOS DE SERV EFVOS PRESTADOS ADMINISTRACION</v>
          </cell>
          <cell r="C56" t="str">
            <v>ADMINISTRACION</v>
          </cell>
          <cell r="D56">
            <v>0</v>
          </cell>
          <cell r="E56">
            <v>0</v>
          </cell>
        </row>
        <row r="57">
          <cell r="A57" t="str">
            <v>5-1-1-3-01-001-001</v>
          </cell>
          <cell r="B57" t="str">
            <v>CONFIANZA ADMINISTRACION</v>
          </cell>
          <cell r="C57" t="str">
            <v>ADMINISTRACION</v>
          </cell>
          <cell r="D57">
            <v>0</v>
          </cell>
          <cell r="E57">
            <v>0</v>
          </cell>
        </row>
        <row r="58">
          <cell r="A58" t="str">
            <v>5-1-1-3-01-001-002</v>
          </cell>
          <cell r="B58" t="str">
            <v>SINDICALIZADOS ADMINISTRACION</v>
          </cell>
          <cell r="C58" t="str">
            <v>ADMINISTRACION</v>
          </cell>
          <cell r="D58">
            <v>0</v>
          </cell>
          <cell r="E58">
            <v>0</v>
          </cell>
        </row>
        <row r="59">
          <cell r="A59" t="str">
            <v>5-1-1-3-01-002</v>
          </cell>
          <cell r="B59" t="str">
            <v>PRIMAS POR AÑOS DE SERV EFVOS PRESTADOS COMERCIAL</v>
          </cell>
          <cell r="C59" t="str">
            <v>COMERCIAL</v>
          </cell>
          <cell r="D59">
            <v>0</v>
          </cell>
          <cell r="E59">
            <v>0</v>
          </cell>
        </row>
        <row r="60">
          <cell r="A60" t="str">
            <v>5-1-1-3-01-002-001</v>
          </cell>
          <cell r="B60" t="str">
            <v>CONFIANZA COMERCIAL</v>
          </cell>
          <cell r="C60" t="str">
            <v>COMERCIAL</v>
          </cell>
          <cell r="D60">
            <v>0</v>
          </cell>
          <cell r="E60">
            <v>0</v>
          </cell>
        </row>
        <row r="61">
          <cell r="A61" t="str">
            <v>5-1-1-3-01-002-002</v>
          </cell>
          <cell r="B61" t="str">
            <v>EVENTUALES COMERCIAL</v>
          </cell>
          <cell r="C61" t="str">
            <v>COMERCIAL</v>
          </cell>
          <cell r="D61">
            <v>0</v>
          </cell>
          <cell r="E61">
            <v>0</v>
          </cell>
        </row>
        <row r="62">
          <cell r="A62" t="str">
            <v>5-1-1-3-01-002-003</v>
          </cell>
          <cell r="B62" t="str">
            <v>SINDICALIZADOS COMERCIAL</v>
          </cell>
          <cell r="C62" t="str">
            <v>COMERCIAL</v>
          </cell>
          <cell r="D62">
            <v>0</v>
          </cell>
          <cell r="E62">
            <v>0</v>
          </cell>
        </row>
        <row r="63">
          <cell r="A63" t="str">
            <v>5-1-1-3-01-003</v>
          </cell>
          <cell r="B63" t="str">
            <v>PRIMAS POR AÑOS DE SERV EFVOS PRESTADOS OPERACION</v>
          </cell>
          <cell r="C63" t="str">
            <v>OPERACION</v>
          </cell>
          <cell r="D63">
            <v>0</v>
          </cell>
          <cell r="E63">
            <v>0</v>
          </cell>
        </row>
        <row r="64">
          <cell r="A64" t="str">
            <v>5-1-1-3-01-003-001</v>
          </cell>
          <cell r="B64" t="str">
            <v>CONFIANZA OPERACIÓN</v>
          </cell>
          <cell r="C64" t="str">
            <v>OPERACION</v>
          </cell>
          <cell r="D64">
            <v>0</v>
          </cell>
          <cell r="E64">
            <v>0</v>
          </cell>
        </row>
        <row r="65">
          <cell r="A65" t="str">
            <v>5-1-1-3-01-003-002</v>
          </cell>
          <cell r="B65" t="str">
            <v>PRIMAS POR AÑOS SERV EFVOS PRESTADOS/OPE EVENT OPERACION</v>
          </cell>
          <cell r="C65" t="str">
            <v>OPERACION</v>
          </cell>
          <cell r="D65">
            <v>20083.48</v>
          </cell>
          <cell r="E65">
            <v>0</v>
          </cell>
        </row>
        <row r="66">
          <cell r="A66" t="str">
            <v>5-1-1-3-01-003-003</v>
          </cell>
          <cell r="B66" t="str">
            <v>SINDICALIZADOS OPERACION</v>
          </cell>
          <cell r="C66" t="str">
            <v>OPERACION</v>
          </cell>
          <cell r="D66">
            <v>0</v>
          </cell>
          <cell r="E66">
            <v>0</v>
          </cell>
        </row>
        <row r="67">
          <cell r="A67" t="str">
            <v>5-1-1-3-01-004</v>
          </cell>
          <cell r="B67" t="str">
            <v>PRIMAS POR AÑOS DE SERV EFVOS PRESTADOS SANEAMIENTO</v>
          </cell>
          <cell r="C67" t="str">
            <v>SANEAMIENTO</v>
          </cell>
          <cell r="D67">
            <v>0</v>
          </cell>
          <cell r="E67">
            <v>0</v>
          </cell>
        </row>
        <row r="68">
          <cell r="A68" t="str">
            <v>5-1-1-3-01-004-001</v>
          </cell>
          <cell r="B68" t="str">
            <v>CONFIANZA SANEAMIENTO</v>
          </cell>
          <cell r="C68" t="str">
            <v>SANEAMIENTO</v>
          </cell>
          <cell r="D68">
            <v>0</v>
          </cell>
          <cell r="E68">
            <v>0</v>
          </cell>
        </row>
        <row r="69">
          <cell r="A69" t="str">
            <v>5-1-1-3-01-004-002</v>
          </cell>
          <cell r="B69" t="str">
            <v>SINDICALIZADOS SANEAMIENTO</v>
          </cell>
          <cell r="C69" t="str">
            <v>SANEAMIENTO</v>
          </cell>
          <cell r="D69">
            <v>0</v>
          </cell>
          <cell r="E69">
            <v>0</v>
          </cell>
        </row>
        <row r="70">
          <cell r="A70" t="str">
            <v>5-1-1-3-02-001</v>
          </cell>
          <cell r="B70" t="str">
            <v>PRIMAS DE VACACIONES, DOMINICAL Y GRATIF A FIN DE AÑO ADMINISTRACION</v>
          </cell>
          <cell r="C70" t="str">
            <v>ADMINISTRACION</v>
          </cell>
          <cell r="D70">
            <v>145507.54</v>
          </cell>
          <cell r="E70">
            <v>93140.92</v>
          </cell>
        </row>
        <row r="71">
          <cell r="A71" t="str">
            <v>5-1-1-3-02-001-001</v>
          </cell>
          <cell r="B71" t="str">
            <v>CONFIANZA ADMINISTRACION</v>
          </cell>
          <cell r="C71" t="str">
            <v>ADMINISTRACION</v>
          </cell>
          <cell r="D71">
            <v>145507.54</v>
          </cell>
          <cell r="E71">
            <v>93140.92</v>
          </cell>
        </row>
        <row r="72">
          <cell r="A72" t="str">
            <v>5-1-1-3-02-001-001-001</v>
          </cell>
          <cell r="B72" t="str">
            <v>GRATIFICACION ANUAL ADMINISTRACION</v>
          </cell>
          <cell r="C72" t="str">
            <v>ADMINISTRACION</v>
          </cell>
          <cell r="D72">
            <v>117344.79</v>
          </cell>
          <cell r="E72">
            <v>79268.12</v>
          </cell>
        </row>
        <row r="73">
          <cell r="A73" t="str">
            <v>5-1-1-3-02-001-001-002</v>
          </cell>
          <cell r="B73" t="str">
            <v>PRIMA VACACIONAL ADMINISTRACION</v>
          </cell>
          <cell r="C73" t="str">
            <v>ADMINISTRACION</v>
          </cell>
          <cell r="D73">
            <v>28162.75</v>
          </cell>
          <cell r="E73">
            <v>13872.8</v>
          </cell>
        </row>
        <row r="74">
          <cell r="A74" t="str">
            <v>5-1-1-3-02-001-001-003</v>
          </cell>
          <cell r="B74" t="str">
            <v>PRIMA DOMINICAL ADMINISTRACION</v>
          </cell>
          <cell r="C74" t="str">
            <v>ADMINISTRACION</v>
          </cell>
          <cell r="D74">
            <v>0</v>
          </cell>
          <cell r="E74">
            <v>0</v>
          </cell>
        </row>
        <row r="75">
          <cell r="A75" t="str">
            <v>5-1-1-3-02-001-001-004</v>
          </cell>
          <cell r="B75" t="str">
            <v>PRIMA DOMINICAL EVENTUAL ADMINISTRACION</v>
          </cell>
          <cell r="C75" t="str">
            <v>ADMINISTRACION</v>
          </cell>
          <cell r="D75">
            <v>0</v>
          </cell>
          <cell r="E75">
            <v>0</v>
          </cell>
        </row>
        <row r="76">
          <cell r="A76" t="str">
            <v>5-1-1-3-02-001-001-005</v>
          </cell>
          <cell r="B76" t="str">
            <v>PRIMA VACACIONAL EVENTUAL ADMINISTRACION</v>
          </cell>
          <cell r="C76" t="str">
            <v>ADMINISTRACION</v>
          </cell>
          <cell r="D76">
            <v>0</v>
          </cell>
          <cell r="E76">
            <v>0</v>
          </cell>
        </row>
        <row r="77">
          <cell r="A77" t="str">
            <v>5-1-1-3-02-001-002</v>
          </cell>
          <cell r="B77" t="str">
            <v>SINDICALIZADOS ADMINISTRACION</v>
          </cell>
          <cell r="C77" t="str">
            <v>ADMINISTRACION</v>
          </cell>
          <cell r="D77">
            <v>0</v>
          </cell>
          <cell r="E77">
            <v>0</v>
          </cell>
        </row>
        <row r="78">
          <cell r="A78" t="str">
            <v>5-1-1-3-02-001-002-001</v>
          </cell>
          <cell r="B78" t="str">
            <v>GRATIFICACION ANUAL ADMINISTRACION</v>
          </cell>
          <cell r="C78" t="str">
            <v>ADMINISTRACION</v>
          </cell>
          <cell r="D78">
            <v>0</v>
          </cell>
          <cell r="E78">
            <v>0</v>
          </cell>
        </row>
        <row r="79">
          <cell r="A79" t="str">
            <v>5-1-1-3-02-001-002-002</v>
          </cell>
          <cell r="B79" t="str">
            <v>PRIMA VACACIONAL ADMINISTRACION</v>
          </cell>
          <cell r="C79" t="str">
            <v>ADMINISTRACION</v>
          </cell>
          <cell r="D79">
            <v>0</v>
          </cell>
          <cell r="E79">
            <v>0</v>
          </cell>
        </row>
        <row r="80">
          <cell r="A80" t="str">
            <v>5-1-1-3-02-001-002-003</v>
          </cell>
          <cell r="B80" t="str">
            <v>PRIMA DOMINICAL ADMINISTRACION</v>
          </cell>
          <cell r="C80" t="str">
            <v>ADMINISTRACION</v>
          </cell>
          <cell r="D80">
            <v>0</v>
          </cell>
          <cell r="E80">
            <v>0</v>
          </cell>
        </row>
        <row r="81">
          <cell r="A81" t="str">
            <v>5-1-1-3-02-002</v>
          </cell>
          <cell r="B81" t="str">
            <v>PRIMAS DE VACACIONES, DOMINICAL Y GRATIF A FIN DE AÑO COMERCIAL</v>
          </cell>
          <cell r="C81" t="str">
            <v>COMERCIAL</v>
          </cell>
          <cell r="D81">
            <v>0</v>
          </cell>
          <cell r="E81">
            <v>0</v>
          </cell>
        </row>
        <row r="82">
          <cell r="A82" t="str">
            <v>5-1-1-3-02-002-001</v>
          </cell>
          <cell r="B82" t="str">
            <v>CONFIANZA COMERCIAL</v>
          </cell>
          <cell r="C82" t="str">
            <v>COMERCIAL</v>
          </cell>
          <cell r="D82">
            <v>0</v>
          </cell>
          <cell r="E82">
            <v>0</v>
          </cell>
        </row>
        <row r="83">
          <cell r="A83" t="str">
            <v>5-1-1-3-02-002-001-001</v>
          </cell>
          <cell r="B83" t="str">
            <v>GRATIFICACION ANUAL COMERCIAL</v>
          </cell>
          <cell r="C83" t="str">
            <v>COMERCIAL</v>
          </cell>
          <cell r="D83">
            <v>0</v>
          </cell>
          <cell r="E83">
            <v>0</v>
          </cell>
        </row>
        <row r="84">
          <cell r="A84" t="str">
            <v>5-1-1-3-02-002-001-002</v>
          </cell>
          <cell r="B84" t="str">
            <v>PRIMA VACACIONAL COMERCIAL</v>
          </cell>
          <cell r="C84" t="str">
            <v>COMERCIAL</v>
          </cell>
          <cell r="D84">
            <v>0</v>
          </cell>
          <cell r="E84">
            <v>0</v>
          </cell>
        </row>
        <row r="85">
          <cell r="A85" t="str">
            <v>5-1-1-3-02-002-001-003</v>
          </cell>
          <cell r="B85" t="str">
            <v>PRIMA DOMINICAL COMERCIAL</v>
          </cell>
          <cell r="C85" t="str">
            <v>COMERCIAL</v>
          </cell>
          <cell r="D85">
            <v>0</v>
          </cell>
          <cell r="E85">
            <v>0</v>
          </cell>
        </row>
        <row r="86">
          <cell r="A86" t="str">
            <v>5-1-1-3-02-002-002</v>
          </cell>
          <cell r="B86" t="str">
            <v>SINDICALIZADOS COMERCIAL</v>
          </cell>
          <cell r="C86" t="str">
            <v>COMERCIAL</v>
          </cell>
          <cell r="D86">
            <v>0</v>
          </cell>
          <cell r="E86">
            <v>0</v>
          </cell>
        </row>
        <row r="87">
          <cell r="A87" t="str">
            <v>5-1-1-3-02-002-002-001</v>
          </cell>
          <cell r="B87" t="str">
            <v>GRATIFICACION ANUAL COMERCIAL</v>
          </cell>
          <cell r="C87" t="str">
            <v>COMERCIAL</v>
          </cell>
          <cell r="D87">
            <v>0</v>
          </cell>
          <cell r="E87">
            <v>0</v>
          </cell>
        </row>
        <row r="88">
          <cell r="A88" t="str">
            <v>5-1-1-3-02-002-002-002</v>
          </cell>
          <cell r="B88" t="str">
            <v>PRIMA VACACIONAL COMERCIAL</v>
          </cell>
          <cell r="C88" t="str">
            <v>COMERCIAL</v>
          </cell>
          <cell r="D88">
            <v>0</v>
          </cell>
          <cell r="E88">
            <v>0</v>
          </cell>
        </row>
        <row r="89">
          <cell r="A89" t="str">
            <v>5-1-1-3-02-002-002-003</v>
          </cell>
          <cell r="B89" t="str">
            <v>PRIMA DOMINICAL COMERCIAL</v>
          </cell>
          <cell r="C89" t="str">
            <v>COMERCIAL</v>
          </cell>
          <cell r="D89">
            <v>0</v>
          </cell>
          <cell r="E89">
            <v>0</v>
          </cell>
        </row>
        <row r="90">
          <cell r="A90" t="str">
            <v>5-1-1-3-02-003</v>
          </cell>
          <cell r="B90" t="str">
            <v>PRIMAS DE VACACIONES, DOMINICAL Y GRATIF A FIN DE AÑO OPERACION</v>
          </cell>
          <cell r="C90" t="str">
            <v>OPERACION</v>
          </cell>
          <cell r="D90">
            <v>141968.51999999999</v>
          </cell>
          <cell r="E90">
            <v>89156.5</v>
          </cell>
        </row>
        <row r="91">
          <cell r="A91" t="str">
            <v>5-1-1-3-02-003-001</v>
          </cell>
          <cell r="B91" t="str">
            <v>CONFIANZA OPERACION</v>
          </cell>
          <cell r="C91" t="str">
            <v>OPERACION</v>
          </cell>
          <cell r="D91">
            <v>141968.51999999999</v>
          </cell>
          <cell r="E91">
            <v>89156.5</v>
          </cell>
        </row>
        <row r="92">
          <cell r="A92" t="str">
            <v>5-1-1-3-02-003-001-001</v>
          </cell>
          <cell r="B92" t="str">
            <v>GRATIFICACION ANUAL OPERACION</v>
          </cell>
          <cell r="C92" t="str">
            <v>OPERACION</v>
          </cell>
          <cell r="D92">
            <v>114490.74</v>
          </cell>
          <cell r="E92">
            <v>75763.7</v>
          </cell>
        </row>
        <row r="93">
          <cell r="A93" t="str">
            <v>5-1-1-3-02-003-001-002</v>
          </cell>
          <cell r="B93" t="str">
            <v>PRIMA VACACIONAL OPERACION</v>
          </cell>
          <cell r="C93" t="str">
            <v>OPERACION</v>
          </cell>
          <cell r="D93">
            <v>27477.78</v>
          </cell>
          <cell r="E93">
            <v>13392.8</v>
          </cell>
        </row>
        <row r="94">
          <cell r="A94" t="str">
            <v>5-1-1-3-02-003-001-003</v>
          </cell>
          <cell r="B94" t="str">
            <v>PRIMA DOMINICAL OPERACION</v>
          </cell>
          <cell r="C94" t="str">
            <v>OPERACION</v>
          </cell>
          <cell r="D94">
            <v>0</v>
          </cell>
          <cell r="E94">
            <v>0</v>
          </cell>
        </row>
        <row r="95">
          <cell r="A95" t="str">
            <v>5-1-1-3-02-003-001-004</v>
          </cell>
          <cell r="B95" t="str">
            <v>Prima Dominical Operacion Eventual OPERACION</v>
          </cell>
          <cell r="C95" t="str">
            <v>OPERACION</v>
          </cell>
          <cell r="D95">
            <v>0</v>
          </cell>
          <cell r="E95">
            <v>0</v>
          </cell>
        </row>
        <row r="96">
          <cell r="A96" t="str">
            <v>5-1-1-3-02-003-001-005</v>
          </cell>
          <cell r="B96" t="str">
            <v>Prima Vacacional Operacion Eventual OPERACION</v>
          </cell>
          <cell r="C96" t="str">
            <v>OPERACION</v>
          </cell>
          <cell r="D96">
            <v>0</v>
          </cell>
          <cell r="E96">
            <v>0</v>
          </cell>
        </row>
        <row r="97">
          <cell r="A97" t="str">
            <v>5-1-1-3-02-003-002</v>
          </cell>
          <cell r="B97" t="str">
            <v>SINDICALIZADOS OPERACION</v>
          </cell>
          <cell r="C97" t="str">
            <v>OPERACION</v>
          </cell>
          <cell r="D97">
            <v>0</v>
          </cell>
          <cell r="E97">
            <v>0</v>
          </cell>
        </row>
        <row r="98">
          <cell r="A98" t="str">
            <v>5-1-1-3-02-003-002-001</v>
          </cell>
          <cell r="B98" t="str">
            <v>GRATIFICACION ANUAL OPERACION</v>
          </cell>
          <cell r="C98" t="str">
            <v>OPERACION</v>
          </cell>
          <cell r="D98">
            <v>0</v>
          </cell>
          <cell r="E98">
            <v>0</v>
          </cell>
        </row>
        <row r="99">
          <cell r="A99" t="str">
            <v>5-1-1-3-02-003-002-002</v>
          </cell>
          <cell r="B99" t="str">
            <v>PRIMA VACACIONAL OPERACION</v>
          </cell>
          <cell r="C99" t="str">
            <v>OPERACION</v>
          </cell>
          <cell r="D99">
            <v>0</v>
          </cell>
          <cell r="E99">
            <v>0</v>
          </cell>
        </row>
        <row r="100">
          <cell r="A100" t="str">
            <v>5-1-1-3-02-003-002-003</v>
          </cell>
          <cell r="B100" t="str">
            <v>PRIMA DOMINICAL OPERACION</v>
          </cell>
          <cell r="C100" t="str">
            <v>OPERACION</v>
          </cell>
          <cell r="D100">
            <v>0</v>
          </cell>
          <cell r="E100">
            <v>0</v>
          </cell>
        </row>
        <row r="101">
          <cell r="A101" t="str">
            <v>5-1-1-3-02-004</v>
          </cell>
          <cell r="B101" t="str">
            <v>PRIMAS DE VACACIONES, DOMINICAL Y GRATIF A FIN DE AÑO SANEAMIENTO</v>
          </cell>
          <cell r="C101" t="str">
            <v>SANEAMIENTO</v>
          </cell>
          <cell r="D101">
            <v>16131.37</v>
          </cell>
          <cell r="E101">
            <v>10326.540000000001</v>
          </cell>
        </row>
        <row r="102">
          <cell r="A102" t="str">
            <v>5-1-1-3-02-004-001</v>
          </cell>
          <cell r="B102" t="str">
            <v>CONFIANZA SANEAMIENTO</v>
          </cell>
          <cell r="C102" t="str">
            <v>SANEAMIENTO</v>
          </cell>
          <cell r="D102">
            <v>16131.37</v>
          </cell>
          <cell r="E102">
            <v>10326.540000000001</v>
          </cell>
        </row>
        <row r="103">
          <cell r="A103" t="str">
            <v>5-1-1-3-02-004-001-001</v>
          </cell>
          <cell r="B103" t="str">
            <v>GRATIFICACION ANUAL SANEAMIENTO</v>
          </cell>
          <cell r="C103" t="str">
            <v>SANEAMIENTO</v>
          </cell>
          <cell r="D103">
            <v>13009.17</v>
          </cell>
          <cell r="E103">
            <v>8788.5499999999993</v>
          </cell>
        </row>
        <row r="104">
          <cell r="A104" t="str">
            <v>5-1-1-3-02-004-001-002</v>
          </cell>
          <cell r="B104" t="str">
            <v>PRIMA VACACIONAL SANEAMIENTO</v>
          </cell>
          <cell r="C104" t="str">
            <v>SANEAMIENTO</v>
          </cell>
          <cell r="D104">
            <v>3122.2</v>
          </cell>
          <cell r="E104">
            <v>1537.99</v>
          </cell>
        </row>
        <row r="105">
          <cell r="A105" t="str">
            <v>5-1-1-3-02-004-001-003</v>
          </cell>
          <cell r="B105" t="str">
            <v>PRIMA DOMINICAL SANEAMIENTO</v>
          </cell>
          <cell r="C105" t="str">
            <v>SANEAMIENTO</v>
          </cell>
          <cell r="D105">
            <v>0</v>
          </cell>
          <cell r="E105">
            <v>0</v>
          </cell>
        </row>
        <row r="106">
          <cell r="A106" t="str">
            <v>5-1-1-3-02-004-002</v>
          </cell>
          <cell r="B106" t="str">
            <v>SINDICALIZADOS SANEAMIENTO</v>
          </cell>
          <cell r="C106" t="str">
            <v>SANEAMIENTO</v>
          </cell>
          <cell r="D106">
            <v>0</v>
          </cell>
          <cell r="E106">
            <v>0</v>
          </cell>
        </row>
        <row r="107">
          <cell r="A107" t="str">
            <v>5-1-1-3-02-004-002-001</v>
          </cell>
          <cell r="B107" t="str">
            <v>GRATIFICACION ANUAL SANEAMIENTO</v>
          </cell>
          <cell r="C107" t="str">
            <v>SANEAMIENTO</v>
          </cell>
          <cell r="D107">
            <v>0</v>
          </cell>
          <cell r="E107">
            <v>0</v>
          </cell>
        </row>
        <row r="108">
          <cell r="A108" t="str">
            <v>5-1-1-3-02-004-002-002</v>
          </cell>
          <cell r="B108" t="str">
            <v>PRIMA VACACIONAL SANEAMIENTO</v>
          </cell>
          <cell r="C108" t="str">
            <v>SANEAMIENTO</v>
          </cell>
          <cell r="D108">
            <v>0</v>
          </cell>
          <cell r="E108">
            <v>0</v>
          </cell>
        </row>
        <row r="109">
          <cell r="A109" t="str">
            <v>5-1-1-3-02-004-002-003</v>
          </cell>
          <cell r="B109" t="str">
            <v>PRIMA DOMINICAL SANEAMIENTO</v>
          </cell>
          <cell r="C109" t="str">
            <v>SANEAMIENTO</v>
          </cell>
          <cell r="D109">
            <v>0</v>
          </cell>
          <cell r="E109">
            <v>0</v>
          </cell>
        </row>
        <row r="110">
          <cell r="A110" t="str">
            <v>5-1-1-3-03-001</v>
          </cell>
          <cell r="B110" t="str">
            <v>HORAS EXTRAORDINARIAS ADMNISTRACION</v>
          </cell>
          <cell r="C110" t="str">
            <v>ADMINISTRACION</v>
          </cell>
          <cell r="D110">
            <v>0</v>
          </cell>
          <cell r="E110">
            <v>1404.58</v>
          </cell>
        </row>
        <row r="111">
          <cell r="A111" t="str">
            <v>5-1-1-3-03-001-001</v>
          </cell>
          <cell r="B111" t="str">
            <v>CONFIANZA ADMINISTRACION</v>
          </cell>
          <cell r="C111" t="str">
            <v>ADMINISTRACION</v>
          </cell>
          <cell r="D111">
            <v>0</v>
          </cell>
          <cell r="E111">
            <v>1404.58</v>
          </cell>
        </row>
        <row r="112">
          <cell r="A112" t="str">
            <v>5-1-1-3-03-001-001-001</v>
          </cell>
          <cell r="B112" t="str">
            <v>HORAS EXTRAS ADMINISTRACION</v>
          </cell>
          <cell r="C112" t="str">
            <v>ADMINISTRACION</v>
          </cell>
          <cell r="D112">
            <v>0</v>
          </cell>
          <cell r="E112">
            <v>1404.58</v>
          </cell>
        </row>
        <row r="113">
          <cell r="A113" t="str">
            <v>5-1-1-3-03-001-001-002</v>
          </cell>
          <cell r="B113" t="str">
            <v>VACACIONES PAGADAS ADMINISTRACION</v>
          </cell>
          <cell r="C113" t="str">
            <v>ADMINISTRACION</v>
          </cell>
          <cell r="D113">
            <v>0</v>
          </cell>
          <cell r="E113">
            <v>0</v>
          </cell>
        </row>
        <row r="114">
          <cell r="A114" t="str">
            <v>5-1-1-3-03-001-002</v>
          </cell>
          <cell r="B114" t="str">
            <v>SINDICALIZADOS ADMINISTRACION</v>
          </cell>
          <cell r="C114" t="str">
            <v>ADMINISTRACION</v>
          </cell>
          <cell r="D114">
            <v>0</v>
          </cell>
          <cell r="E114">
            <v>0</v>
          </cell>
        </row>
        <row r="115">
          <cell r="A115" t="str">
            <v>5-1-1-3-03-001-002-001</v>
          </cell>
          <cell r="B115" t="str">
            <v>HORAS EXTRAS ADMINISTRACION</v>
          </cell>
          <cell r="C115" t="str">
            <v>ADMINISTRACION</v>
          </cell>
          <cell r="D115">
            <v>0</v>
          </cell>
          <cell r="E115">
            <v>0</v>
          </cell>
        </row>
        <row r="116">
          <cell r="A116" t="str">
            <v>5-1-1-3-03-001-002-002</v>
          </cell>
          <cell r="B116" t="str">
            <v>VACACIONES PAGADAS ADMINISTRACION</v>
          </cell>
          <cell r="C116" t="str">
            <v>ADMINISTRACION</v>
          </cell>
          <cell r="D116">
            <v>0</v>
          </cell>
          <cell r="E116">
            <v>0</v>
          </cell>
        </row>
        <row r="117">
          <cell r="A117" t="str">
            <v>5-1-1-3-03-002</v>
          </cell>
          <cell r="B117" t="str">
            <v>HORAS EXTRAORDINARIAS COMERCIAL</v>
          </cell>
          <cell r="C117" t="str">
            <v>COMERCIAL</v>
          </cell>
          <cell r="D117">
            <v>0</v>
          </cell>
          <cell r="E117">
            <v>0</v>
          </cell>
        </row>
        <row r="118">
          <cell r="A118" t="str">
            <v>5-1-1-3-03-002-001</v>
          </cell>
          <cell r="B118" t="str">
            <v>CONFIANZA COMERCIAL</v>
          </cell>
          <cell r="C118" t="str">
            <v>COMERCIAL</v>
          </cell>
          <cell r="D118">
            <v>0</v>
          </cell>
          <cell r="E118">
            <v>0</v>
          </cell>
        </row>
        <row r="119">
          <cell r="A119" t="str">
            <v>5-1-1-3-03-002-001-001</v>
          </cell>
          <cell r="B119" t="str">
            <v>HORAS EXTRAS COMERCIAL</v>
          </cell>
          <cell r="C119" t="str">
            <v>COMERCIAL</v>
          </cell>
          <cell r="D119">
            <v>0</v>
          </cell>
          <cell r="E119">
            <v>0</v>
          </cell>
        </row>
        <row r="120">
          <cell r="A120" t="str">
            <v>5-1-1-3-03-002-001-002</v>
          </cell>
          <cell r="B120" t="str">
            <v>VACACIONES PAGADAS COMERCIAL</v>
          </cell>
          <cell r="C120" t="str">
            <v>COMERCIAL</v>
          </cell>
          <cell r="D120">
            <v>0</v>
          </cell>
          <cell r="E120">
            <v>0</v>
          </cell>
        </row>
        <row r="121">
          <cell r="A121" t="str">
            <v>5-1-1-3-03-002-002</v>
          </cell>
          <cell r="B121" t="str">
            <v>SINDICALIZADOS COMERCIAL</v>
          </cell>
          <cell r="C121" t="str">
            <v>COMERCIAL</v>
          </cell>
          <cell r="D121">
            <v>0</v>
          </cell>
          <cell r="E121">
            <v>0</v>
          </cell>
        </row>
        <row r="122">
          <cell r="A122" t="str">
            <v>5-1-1-3-03-002-002-001</v>
          </cell>
          <cell r="B122" t="str">
            <v>HORAS EXTRAS COMERCIAL</v>
          </cell>
          <cell r="C122" t="str">
            <v>COMERCIAL</v>
          </cell>
          <cell r="D122">
            <v>0</v>
          </cell>
          <cell r="E122">
            <v>0</v>
          </cell>
        </row>
        <row r="123">
          <cell r="A123" t="str">
            <v>5-1-1-3-03-002-002-002</v>
          </cell>
          <cell r="B123" t="str">
            <v>VACACIONES PAGADAS COMERCIAL</v>
          </cell>
          <cell r="C123" t="str">
            <v>COMERCIAL</v>
          </cell>
          <cell r="D123">
            <v>0</v>
          </cell>
          <cell r="E123">
            <v>0</v>
          </cell>
        </row>
        <row r="124">
          <cell r="A124" t="str">
            <v>5-1-1-3-03-003</v>
          </cell>
          <cell r="B124" t="str">
            <v>HORAS EXTRAORDINARIAS OPERACION</v>
          </cell>
          <cell r="C124" t="str">
            <v>OPERACION</v>
          </cell>
          <cell r="D124">
            <v>22872.97</v>
          </cell>
          <cell r="E124">
            <v>10553.44</v>
          </cell>
        </row>
        <row r="125">
          <cell r="A125" t="str">
            <v>5-1-1-3-03-003-001</v>
          </cell>
          <cell r="B125" t="str">
            <v>CONFIANZA OPERACION</v>
          </cell>
          <cell r="C125" t="str">
            <v>OPERACION</v>
          </cell>
          <cell r="D125">
            <v>22872.97</v>
          </cell>
          <cell r="E125">
            <v>10553.44</v>
          </cell>
        </row>
        <row r="126">
          <cell r="A126" t="str">
            <v>5-1-1-3-03-003-001-001</v>
          </cell>
          <cell r="B126" t="str">
            <v>HORAS EXTRAS OPERACION</v>
          </cell>
          <cell r="C126" t="str">
            <v>OPERACION</v>
          </cell>
          <cell r="D126">
            <v>22872.97</v>
          </cell>
          <cell r="E126">
            <v>10553.44</v>
          </cell>
        </row>
        <row r="127">
          <cell r="A127" t="str">
            <v>5-1-1-3-03-003-001-002</v>
          </cell>
          <cell r="B127" t="str">
            <v>VACACIONES PAGADAS OPERACION</v>
          </cell>
          <cell r="C127" t="str">
            <v>OPERACION</v>
          </cell>
          <cell r="D127">
            <v>0</v>
          </cell>
          <cell r="E127">
            <v>0</v>
          </cell>
        </row>
        <row r="128">
          <cell r="A128" t="str">
            <v>5-1-1-3-03-003-001-003</v>
          </cell>
          <cell r="B128" t="str">
            <v>HORAS EXTRAS EVENTUAL OPERACION</v>
          </cell>
          <cell r="C128" t="str">
            <v>OPERACION</v>
          </cell>
          <cell r="D128">
            <v>0</v>
          </cell>
          <cell r="E128">
            <v>0</v>
          </cell>
        </row>
        <row r="129">
          <cell r="A129" t="str">
            <v>5-1-1-3-03-003-002</v>
          </cell>
          <cell r="B129" t="str">
            <v>SINDICALIZADOS OPERACION</v>
          </cell>
          <cell r="C129" t="str">
            <v>OPERACION</v>
          </cell>
          <cell r="D129">
            <v>0</v>
          </cell>
          <cell r="E129">
            <v>0</v>
          </cell>
        </row>
        <row r="130">
          <cell r="A130" t="str">
            <v>5-1-1-3-03-003-002-001</v>
          </cell>
          <cell r="B130" t="str">
            <v>HORAS EXTRAS OPERACION</v>
          </cell>
          <cell r="C130" t="str">
            <v>OPERACION</v>
          </cell>
          <cell r="D130">
            <v>0</v>
          </cell>
          <cell r="E130">
            <v>0</v>
          </cell>
        </row>
        <row r="131">
          <cell r="A131" t="str">
            <v>5-1-1-3-03-003-002-002</v>
          </cell>
          <cell r="B131" t="str">
            <v>VACACIONES PAGADAS OPERACION</v>
          </cell>
          <cell r="C131" t="str">
            <v>OPERACION</v>
          </cell>
          <cell r="D131">
            <v>0</v>
          </cell>
          <cell r="E131">
            <v>0</v>
          </cell>
        </row>
        <row r="132">
          <cell r="A132" t="str">
            <v>5-1-1-3-03-003-003</v>
          </cell>
          <cell r="B132" t="str">
            <v>HORAS EXTRA EVENTUAL OPERACION OPERACION</v>
          </cell>
          <cell r="C132" t="str">
            <v>OPERACION</v>
          </cell>
          <cell r="D132">
            <v>0</v>
          </cell>
          <cell r="E132">
            <v>0</v>
          </cell>
        </row>
        <row r="133">
          <cell r="A133" t="str">
            <v>5-1-1-3-03-003-003-001</v>
          </cell>
          <cell r="B133" t="str">
            <v>HORAS EXTRA EVENTUAL OPERACION OPERACION</v>
          </cell>
          <cell r="C133" t="str">
            <v>OPERACION</v>
          </cell>
          <cell r="D133">
            <v>0</v>
          </cell>
          <cell r="E133">
            <v>0</v>
          </cell>
        </row>
        <row r="134">
          <cell r="A134" t="str">
            <v>5-1-1-3-03-003-003-002</v>
          </cell>
          <cell r="B134" t="str">
            <v>Vacaciones Pagadas-Eventuales OPERACION</v>
          </cell>
          <cell r="C134" t="str">
            <v>OPERACION</v>
          </cell>
          <cell r="D134">
            <v>0</v>
          </cell>
          <cell r="E134">
            <v>0</v>
          </cell>
        </row>
        <row r="135">
          <cell r="A135" t="str">
            <v>5-1-1-3-03-004</v>
          </cell>
          <cell r="B135" t="str">
            <v>HORAS EXTRAORDINARIAS SANEAMIENTO</v>
          </cell>
          <cell r="C135" t="str">
            <v>SANEAMIENTO</v>
          </cell>
          <cell r="D135">
            <v>0</v>
          </cell>
          <cell r="E135">
            <v>0</v>
          </cell>
        </row>
        <row r="136">
          <cell r="A136" t="str">
            <v>5-1-1-3-03-004-001</v>
          </cell>
          <cell r="B136" t="str">
            <v>CONFIANZA SANEAMIENTO</v>
          </cell>
          <cell r="C136" t="str">
            <v>SANEAMIENTO</v>
          </cell>
          <cell r="D136">
            <v>0</v>
          </cell>
          <cell r="E136">
            <v>0</v>
          </cell>
        </row>
        <row r="137">
          <cell r="A137" t="str">
            <v>5-1-1-3-03-004-001-001</v>
          </cell>
          <cell r="B137" t="str">
            <v>VACACIONES PAGADAS SANEAMIENTO</v>
          </cell>
          <cell r="C137" t="str">
            <v>SANEAMIENTO</v>
          </cell>
          <cell r="D137">
            <v>0</v>
          </cell>
          <cell r="E137">
            <v>0</v>
          </cell>
        </row>
        <row r="138">
          <cell r="A138" t="str">
            <v>5-1-1-3-03-004-002</v>
          </cell>
          <cell r="B138" t="str">
            <v>SINDICALIZADOS SANEAMIENTO</v>
          </cell>
          <cell r="C138" t="str">
            <v>SANEAMIENTO</v>
          </cell>
          <cell r="D138">
            <v>0</v>
          </cell>
          <cell r="E138">
            <v>0</v>
          </cell>
        </row>
        <row r="139">
          <cell r="A139" t="str">
            <v>5-1-1-3-03-004-002-001</v>
          </cell>
          <cell r="B139" t="str">
            <v>VACACIONES PAGADAS SANEAMIENTO</v>
          </cell>
          <cell r="C139" t="str">
            <v>SANEAMIENTO</v>
          </cell>
          <cell r="D139">
            <v>0</v>
          </cell>
          <cell r="E139">
            <v>0</v>
          </cell>
        </row>
        <row r="140">
          <cell r="A140" t="str">
            <v>5-1-1-3-04-001</v>
          </cell>
          <cell r="B140" t="str">
            <v>COMPENSACIONES ADMINISTRACION</v>
          </cell>
          <cell r="C140" t="str">
            <v>ADMINISTRACION</v>
          </cell>
          <cell r="D140">
            <v>364590.22</v>
          </cell>
          <cell r="E140">
            <v>243060.32</v>
          </cell>
        </row>
        <row r="141">
          <cell r="A141" t="str">
            <v>5-1-1-3-04-001-001</v>
          </cell>
          <cell r="B141" t="str">
            <v>CONFIANZA ADMINISTRACION</v>
          </cell>
          <cell r="C141" t="str">
            <v>ADMINISTRACION</v>
          </cell>
          <cell r="D141">
            <v>364590.22</v>
          </cell>
          <cell r="E141">
            <v>243060.32</v>
          </cell>
        </row>
        <row r="142">
          <cell r="A142" t="str">
            <v>5-1-1-3-04-001-001-001</v>
          </cell>
          <cell r="B142" t="str">
            <v>COMPENSACION ADMINISTRACION</v>
          </cell>
          <cell r="C142" t="str">
            <v>ADMINISTRACION</v>
          </cell>
          <cell r="D142">
            <v>364590.22</v>
          </cell>
          <cell r="E142">
            <v>243060.32</v>
          </cell>
        </row>
        <row r="143">
          <cell r="A143" t="str">
            <v>5-1-1-3-04-001-001-002</v>
          </cell>
          <cell r="B143" t="str">
            <v>COMPENSACIONES ADICIONALES POR NOMINA ADMINISTRACION</v>
          </cell>
          <cell r="C143" t="str">
            <v>ADMINISTRACION</v>
          </cell>
          <cell r="D143">
            <v>0</v>
          </cell>
          <cell r="E143">
            <v>0</v>
          </cell>
        </row>
        <row r="144">
          <cell r="A144" t="str">
            <v>5-1-1-3-04-001-002</v>
          </cell>
          <cell r="B144" t="str">
            <v>SINDICALIZADOS ADMINISTRACION</v>
          </cell>
          <cell r="C144" t="str">
            <v>ADMINISTRACION</v>
          </cell>
          <cell r="D144">
            <v>0</v>
          </cell>
          <cell r="E144">
            <v>0</v>
          </cell>
        </row>
        <row r="145">
          <cell r="A145" t="str">
            <v>5-1-1-3-04-001-002-001</v>
          </cell>
          <cell r="B145" t="str">
            <v>COMPENSACION ADMINISTRACION</v>
          </cell>
          <cell r="C145" t="str">
            <v>ADMINISTRACION</v>
          </cell>
          <cell r="D145">
            <v>0</v>
          </cell>
          <cell r="E145">
            <v>0</v>
          </cell>
        </row>
        <row r="146">
          <cell r="A146" t="str">
            <v>5-1-1-3-04-001-002-002</v>
          </cell>
          <cell r="B146" t="str">
            <v>COMPENSACIONES ADICIONALES POR NOMINA ADMINISTRACION</v>
          </cell>
          <cell r="C146" t="str">
            <v>ADMINISTRACION</v>
          </cell>
          <cell r="D146">
            <v>0</v>
          </cell>
          <cell r="E146">
            <v>0</v>
          </cell>
        </row>
        <row r="147">
          <cell r="A147" t="str">
            <v>5-1-1-3-04-002</v>
          </cell>
          <cell r="B147" t="str">
            <v>COMPENSACIONES COMERCIAL</v>
          </cell>
          <cell r="C147" t="str">
            <v>COMERCIAL</v>
          </cell>
          <cell r="D147">
            <v>0</v>
          </cell>
          <cell r="E147">
            <v>0</v>
          </cell>
        </row>
        <row r="148">
          <cell r="A148" t="str">
            <v>5-1-1-3-04-002-001</v>
          </cell>
          <cell r="B148" t="str">
            <v>CONFIANZA COMERCIAL</v>
          </cell>
          <cell r="C148" t="str">
            <v>COMERCIAL</v>
          </cell>
          <cell r="D148">
            <v>0</v>
          </cell>
          <cell r="E148">
            <v>0</v>
          </cell>
        </row>
        <row r="149">
          <cell r="A149" t="str">
            <v>5-1-1-3-04-002-001-001</v>
          </cell>
          <cell r="B149" t="str">
            <v>COMPENSACION COMERCIAL</v>
          </cell>
          <cell r="C149" t="str">
            <v>COMERCIAL</v>
          </cell>
          <cell r="D149">
            <v>0</v>
          </cell>
          <cell r="E149">
            <v>0</v>
          </cell>
        </row>
        <row r="150">
          <cell r="A150" t="str">
            <v>5-1-1-3-04-002-001-002</v>
          </cell>
          <cell r="B150" t="str">
            <v>COMPENSACIONES ADICIONALES POR NOMINA COMERCIAL</v>
          </cell>
          <cell r="C150" t="str">
            <v>COMERCIAL</v>
          </cell>
          <cell r="D150">
            <v>0</v>
          </cell>
          <cell r="E150">
            <v>0</v>
          </cell>
        </row>
        <row r="151">
          <cell r="A151" t="str">
            <v>5-1-1-3-04-002-002</v>
          </cell>
          <cell r="B151" t="str">
            <v>SINDICALIZADOS COMERCIAL</v>
          </cell>
          <cell r="C151" t="str">
            <v>COMERCIAL</v>
          </cell>
          <cell r="D151">
            <v>0</v>
          </cell>
          <cell r="E151">
            <v>0</v>
          </cell>
        </row>
        <row r="152">
          <cell r="A152" t="str">
            <v>5-1-1-3-04-002-002-001</v>
          </cell>
          <cell r="B152" t="str">
            <v>COMPENSACION COMERCIAL</v>
          </cell>
          <cell r="C152" t="str">
            <v>COMERCIAL</v>
          </cell>
          <cell r="D152">
            <v>0</v>
          </cell>
          <cell r="E152">
            <v>0</v>
          </cell>
        </row>
        <row r="153">
          <cell r="A153" t="str">
            <v>5-1-1-3-04-002-002-002</v>
          </cell>
          <cell r="B153" t="str">
            <v>COMPENSACIONES ADICIONALES POR NOMINA COMERCIAL</v>
          </cell>
          <cell r="C153" t="str">
            <v>COMERCIAL</v>
          </cell>
          <cell r="D153">
            <v>0</v>
          </cell>
          <cell r="E153">
            <v>0</v>
          </cell>
        </row>
        <row r="154">
          <cell r="A154" t="str">
            <v>5-1-1-3-04-003</v>
          </cell>
          <cell r="B154" t="str">
            <v>COMPENSACIONES OPERACION</v>
          </cell>
          <cell r="C154" t="str">
            <v>OPERACION</v>
          </cell>
          <cell r="D154">
            <v>80880.38</v>
          </cell>
          <cell r="E154">
            <v>53920.160000000003</v>
          </cell>
        </row>
        <row r="155">
          <cell r="A155" t="str">
            <v>5-1-1-3-04-003-001</v>
          </cell>
          <cell r="B155" t="str">
            <v>CONFIANZA OPERACION</v>
          </cell>
          <cell r="C155" t="str">
            <v>OPERACION</v>
          </cell>
          <cell r="D155">
            <v>80880.38</v>
          </cell>
          <cell r="E155">
            <v>53920.160000000003</v>
          </cell>
        </row>
        <row r="156">
          <cell r="A156" t="str">
            <v>5-1-1-3-04-003-001-001</v>
          </cell>
          <cell r="B156" t="str">
            <v>COMPENSACION OPERACION</v>
          </cell>
          <cell r="C156" t="str">
            <v>OPERACION</v>
          </cell>
          <cell r="D156">
            <v>80880.38</v>
          </cell>
          <cell r="E156">
            <v>53920.160000000003</v>
          </cell>
        </row>
        <row r="157">
          <cell r="A157" t="str">
            <v>5-1-1-3-04-003-001-003</v>
          </cell>
          <cell r="B157" t="str">
            <v>COMPENSACIONES CONFIANZA EVENTUAL OPERACION</v>
          </cell>
          <cell r="C157" t="str">
            <v>OPERACION</v>
          </cell>
          <cell r="D157">
            <v>0</v>
          </cell>
          <cell r="E157">
            <v>0</v>
          </cell>
        </row>
        <row r="158">
          <cell r="A158" t="str">
            <v>5-1-1-3-04-003-002</v>
          </cell>
          <cell r="B158" t="str">
            <v>SINDICALIZADOS OPERACION</v>
          </cell>
          <cell r="C158" t="str">
            <v>OPERACION</v>
          </cell>
          <cell r="D158">
            <v>0</v>
          </cell>
          <cell r="E158">
            <v>0</v>
          </cell>
        </row>
        <row r="159">
          <cell r="A159" t="str">
            <v>5-1-1-3-04-003-002-001</v>
          </cell>
          <cell r="B159" t="str">
            <v>COMPENSACION OPERACION</v>
          </cell>
          <cell r="C159" t="str">
            <v>OPERACION</v>
          </cell>
          <cell r="D159">
            <v>0</v>
          </cell>
          <cell r="E159">
            <v>0</v>
          </cell>
        </row>
        <row r="160">
          <cell r="A160" t="str">
            <v>5-1-1-3-04-003-002-002</v>
          </cell>
          <cell r="B160" t="str">
            <v>COMPENSACIONES ADICIONALES POR NOMINA OPERACION</v>
          </cell>
          <cell r="C160" t="str">
            <v>OPERACION</v>
          </cell>
          <cell r="D160">
            <v>0</v>
          </cell>
          <cell r="E160">
            <v>0</v>
          </cell>
        </row>
        <row r="161">
          <cell r="A161" t="str">
            <v>5-1-1-3-04-004</v>
          </cell>
          <cell r="B161" t="str">
            <v>COMPENSACIONES SANEAMIENTO</v>
          </cell>
          <cell r="C161" t="str">
            <v>SANEAMIENTO</v>
          </cell>
          <cell r="D161">
            <v>0</v>
          </cell>
          <cell r="E161">
            <v>0</v>
          </cell>
        </row>
        <row r="162">
          <cell r="A162" t="str">
            <v>5-1-1-3-04-004-001</v>
          </cell>
          <cell r="B162" t="str">
            <v>CONFIANZA SANEAMIENTO</v>
          </cell>
          <cell r="C162" t="str">
            <v>SANEAMIENTO</v>
          </cell>
          <cell r="D162">
            <v>0</v>
          </cell>
          <cell r="E162">
            <v>0</v>
          </cell>
        </row>
        <row r="163">
          <cell r="A163" t="str">
            <v>5-1-1-3-04-004-001-001</v>
          </cell>
          <cell r="B163" t="str">
            <v>COMPENSACION SANEAMIENTO</v>
          </cell>
          <cell r="C163" t="str">
            <v>SANEAMIENTO</v>
          </cell>
          <cell r="D163">
            <v>0</v>
          </cell>
          <cell r="E163">
            <v>0</v>
          </cell>
        </row>
        <row r="164">
          <cell r="A164" t="str">
            <v>5-1-1-3-04-004-001-002</v>
          </cell>
          <cell r="B164" t="str">
            <v>COMPENSACIONES ADICIONALES POR NOMINA SANEAMIENTO</v>
          </cell>
          <cell r="C164" t="str">
            <v>SANEAMIENTO</v>
          </cell>
          <cell r="D164">
            <v>0</v>
          </cell>
          <cell r="E164">
            <v>0</v>
          </cell>
        </row>
        <row r="165">
          <cell r="A165" t="str">
            <v>5-1-1-3-04-004-002</v>
          </cell>
          <cell r="B165" t="str">
            <v>SINDICALIZADOS SANEAMIENTO</v>
          </cell>
          <cell r="C165" t="str">
            <v>SANEAMIENTO</v>
          </cell>
          <cell r="D165">
            <v>0</v>
          </cell>
          <cell r="E165">
            <v>0</v>
          </cell>
        </row>
        <row r="166">
          <cell r="A166" t="str">
            <v>5-1-1-3-04-004-002-001</v>
          </cell>
          <cell r="B166" t="str">
            <v>COMPENSACION SANEAMIENTO</v>
          </cell>
          <cell r="C166" t="str">
            <v>SANEAMIENTO</v>
          </cell>
          <cell r="D166">
            <v>0</v>
          </cell>
          <cell r="E166">
            <v>0</v>
          </cell>
        </row>
        <row r="167">
          <cell r="A167" t="str">
            <v>5-1-1-3-04-004-002-002</v>
          </cell>
          <cell r="B167" t="str">
            <v>COMPENSACIONES ADICIONALES POR NOMINA SANEAMIENTO</v>
          </cell>
          <cell r="C167" t="str">
            <v>SANEAMIENTO</v>
          </cell>
          <cell r="D167">
            <v>0</v>
          </cell>
          <cell r="E167">
            <v>0</v>
          </cell>
        </row>
        <row r="168">
          <cell r="A168" t="str">
            <v>5-1-1-3-05-001</v>
          </cell>
          <cell r="B168" t="str">
            <v>SOBREHABERES(EJERCITO) ADMINISTRACION</v>
          </cell>
          <cell r="C168" t="str">
            <v>ADMINISTRACION</v>
          </cell>
          <cell r="D168">
            <v>0</v>
          </cell>
          <cell r="E168">
            <v>0</v>
          </cell>
        </row>
        <row r="169">
          <cell r="A169" t="str">
            <v>5-1-1-3-05-002</v>
          </cell>
          <cell r="B169" t="str">
            <v>SOBREHABERES(EJERCITO) COMERCIAL</v>
          </cell>
          <cell r="C169" t="str">
            <v>COMERCIAL</v>
          </cell>
          <cell r="D169">
            <v>0</v>
          </cell>
          <cell r="E169">
            <v>0</v>
          </cell>
        </row>
        <row r="170">
          <cell r="A170" t="str">
            <v>5-1-1-3-05-003</v>
          </cell>
          <cell r="B170" t="str">
            <v>SOBREHABERES(EJERCITO) OPERACION</v>
          </cell>
          <cell r="C170" t="str">
            <v>OPERACION</v>
          </cell>
          <cell r="D170">
            <v>0</v>
          </cell>
          <cell r="E170">
            <v>0</v>
          </cell>
        </row>
        <row r="171">
          <cell r="A171" t="str">
            <v>5-1-1-3-05-004</v>
          </cell>
          <cell r="B171" t="str">
            <v>SOBREHABERES(EJERCITO) SANEAMIENTO</v>
          </cell>
          <cell r="C171" t="str">
            <v>SANEAMIENTO</v>
          </cell>
          <cell r="D171">
            <v>0</v>
          </cell>
          <cell r="E171">
            <v>0</v>
          </cell>
        </row>
        <row r="172">
          <cell r="A172" t="str">
            <v>5-1-1-3-06-001</v>
          </cell>
          <cell r="B172" t="str">
            <v>ASIGNACIONES TECNICO, MNDO (EJERCITO) ADMINISTRACION</v>
          </cell>
          <cell r="C172" t="str">
            <v>ADMINISTRACION</v>
          </cell>
          <cell r="D172">
            <v>0</v>
          </cell>
          <cell r="E172">
            <v>0</v>
          </cell>
        </row>
        <row r="173">
          <cell r="A173" t="str">
            <v>5-1-1-3-06-002</v>
          </cell>
          <cell r="B173" t="str">
            <v>ASIGNACIONES TECNICO, MNDO (EJERCITO) COMERCIAL</v>
          </cell>
          <cell r="C173" t="str">
            <v>COMERCIAL</v>
          </cell>
          <cell r="D173">
            <v>0</v>
          </cell>
          <cell r="E173">
            <v>0</v>
          </cell>
        </row>
        <row r="174">
          <cell r="A174" t="str">
            <v>5-1-1-3-06-003</v>
          </cell>
          <cell r="B174" t="str">
            <v>ASIGNACIONES TECNICO, MNDO (EJERCITO) OPERACION</v>
          </cell>
          <cell r="C174" t="str">
            <v>OPERACION</v>
          </cell>
          <cell r="D174">
            <v>0</v>
          </cell>
          <cell r="E174">
            <v>0</v>
          </cell>
        </row>
        <row r="175">
          <cell r="A175" t="str">
            <v>5-1-1-3-06-004</v>
          </cell>
          <cell r="B175" t="str">
            <v>ASIGNACIONES TECNICO, MNDO (EJERCITO) SANEAMIENTO</v>
          </cell>
          <cell r="C175" t="str">
            <v>SANEAMIENTO</v>
          </cell>
          <cell r="D175">
            <v>0</v>
          </cell>
          <cell r="E175">
            <v>0</v>
          </cell>
        </row>
        <row r="176">
          <cell r="A176" t="str">
            <v>5-1-1-3-07-001</v>
          </cell>
          <cell r="B176" t="str">
            <v>HONORARIOS ESPECIALES(HACIENDA PUBLICA) ADMINISTRACION</v>
          </cell>
          <cell r="C176" t="str">
            <v>ADMINISTRACION</v>
          </cell>
          <cell r="D176">
            <v>0</v>
          </cell>
          <cell r="E176">
            <v>0</v>
          </cell>
        </row>
        <row r="177">
          <cell r="A177" t="str">
            <v>5-1-1-3-07-002</v>
          </cell>
          <cell r="B177" t="str">
            <v>HONORARIOS ESPECIALES(HACIENDA PUBLICA) COMERCIAL</v>
          </cell>
          <cell r="C177" t="str">
            <v>COMERCIAL</v>
          </cell>
          <cell r="D177">
            <v>0</v>
          </cell>
          <cell r="E177">
            <v>0</v>
          </cell>
        </row>
        <row r="178">
          <cell r="A178" t="str">
            <v>5-1-1-3-07-003</v>
          </cell>
          <cell r="B178" t="str">
            <v>HONORARIOS ESPECIALES(HACIENDA PUBLICA) OPERACION</v>
          </cell>
          <cell r="C178" t="str">
            <v>OPERACION</v>
          </cell>
          <cell r="D178">
            <v>0</v>
          </cell>
          <cell r="E178">
            <v>0</v>
          </cell>
        </row>
        <row r="179">
          <cell r="A179" t="str">
            <v>5-1-1-3-07-004</v>
          </cell>
          <cell r="B179" t="str">
            <v>HONORARIOS ESPECIALES(HACIENDA PUBLICA) SANEAMIENTO</v>
          </cell>
          <cell r="C179" t="str">
            <v>SANEAMIENTO</v>
          </cell>
          <cell r="D179">
            <v>0</v>
          </cell>
          <cell r="E179">
            <v>0</v>
          </cell>
        </row>
        <row r="180">
          <cell r="A180" t="str">
            <v>5-1-1-3-08-001</v>
          </cell>
          <cell r="B180" t="str">
            <v>PARTICIPACIONES POR VIGILANCIA EN EL CUMPLIM DE LAS LEYES ADMINISTRACION</v>
          </cell>
          <cell r="C180" t="str">
            <v>ADMINISTRACION</v>
          </cell>
          <cell r="D180">
            <v>0</v>
          </cell>
          <cell r="E180">
            <v>0</v>
          </cell>
        </row>
        <row r="181">
          <cell r="A181" t="str">
            <v>5-1-1-3-08-002</v>
          </cell>
          <cell r="B181" t="str">
            <v>PARTICIPACIONES POR VIGILANCIA EN EL CUMPLIM DE LAS LEYES COMERCIAL</v>
          </cell>
          <cell r="C181" t="str">
            <v>COMERCIAL</v>
          </cell>
          <cell r="D181">
            <v>0</v>
          </cell>
          <cell r="E181">
            <v>0</v>
          </cell>
        </row>
        <row r="182">
          <cell r="A182" t="str">
            <v>5-1-1-3-08-003</v>
          </cell>
          <cell r="B182" t="str">
            <v>PARTICIPACIONES POR VIGILANCIA EN EL CUMPLIM DE LAS LEYES OPERACION</v>
          </cell>
          <cell r="C182" t="str">
            <v>OPERACION</v>
          </cell>
          <cell r="D182">
            <v>0</v>
          </cell>
          <cell r="E182">
            <v>0</v>
          </cell>
        </row>
        <row r="183">
          <cell r="A183" t="str">
            <v>5-1-1-3-08-004</v>
          </cell>
          <cell r="B183" t="str">
            <v>PARTICIPACIONES POR VIGILANCIA EN EL CUMPLIM DE LAS LEYES SANEAMIENTO</v>
          </cell>
          <cell r="C183" t="str">
            <v>SANEAMIENTO</v>
          </cell>
          <cell r="D183">
            <v>0</v>
          </cell>
          <cell r="E183">
            <v>0</v>
          </cell>
        </row>
        <row r="184">
          <cell r="A184" t="str">
            <v>5-1-1-4</v>
          </cell>
          <cell r="B184" t="str">
            <v xml:space="preserve">SEGURIDAD SOCIAL </v>
          </cell>
          <cell r="D184">
            <v>1273.95</v>
          </cell>
          <cell r="E184">
            <v>0</v>
          </cell>
        </row>
        <row r="185">
          <cell r="A185" t="str">
            <v>5-1-1-4-01-001</v>
          </cell>
          <cell r="B185" t="str">
            <v>APORTACIONES DE SEGURIDAD SOCIAL ADMINISTRACION</v>
          </cell>
          <cell r="C185" t="str">
            <v>ADMINISTRACION</v>
          </cell>
          <cell r="D185">
            <v>0</v>
          </cell>
          <cell r="E185">
            <v>0</v>
          </cell>
        </row>
        <row r="186">
          <cell r="A186" t="str">
            <v>5-1-1-4-01-001-001</v>
          </cell>
          <cell r="B186" t="str">
            <v>CONFIANZA ADMINISTRACION</v>
          </cell>
          <cell r="C186" t="str">
            <v>ADMINISTRACION</v>
          </cell>
          <cell r="D186">
            <v>0</v>
          </cell>
          <cell r="E186">
            <v>0</v>
          </cell>
        </row>
        <row r="187">
          <cell r="A187" t="str">
            <v>5-1-1-4-01-001-001-001</v>
          </cell>
          <cell r="B187" t="str">
            <v>Aportaciones a Pensiones-Confianza ADMINISTRACION</v>
          </cell>
          <cell r="C187" t="str">
            <v>ADMINISTRACION</v>
          </cell>
          <cell r="D187">
            <v>0</v>
          </cell>
          <cell r="E187">
            <v>0</v>
          </cell>
        </row>
        <row r="188">
          <cell r="A188" t="str">
            <v>5-1-1-4-01-001-001-002</v>
          </cell>
          <cell r="B188" t="str">
            <v>Diferencial de Servicio Medico Pensiones-Confianza ADMINISTRACION</v>
          </cell>
          <cell r="C188" t="str">
            <v>ADMINISTRACION</v>
          </cell>
          <cell r="D188">
            <v>0</v>
          </cell>
          <cell r="E188">
            <v>0</v>
          </cell>
        </row>
        <row r="189">
          <cell r="A189" t="str">
            <v>5-1-1-4-01-001-001-003</v>
          </cell>
          <cell r="B189" t="str">
            <v>Aportaciones al ICHISAL-Confianza ADMINISTRACION</v>
          </cell>
          <cell r="C189" t="str">
            <v>ADMINISTRACION</v>
          </cell>
          <cell r="D189">
            <v>0</v>
          </cell>
          <cell r="E189">
            <v>0</v>
          </cell>
        </row>
        <row r="190">
          <cell r="A190" t="str">
            <v>5-1-1-4-01-001-001-004</v>
          </cell>
          <cell r="B190" t="str">
            <v>Diferencial de servicio medico ICHISAL ADMINISTRACION</v>
          </cell>
          <cell r="C190" t="str">
            <v>ADMINISTRACION</v>
          </cell>
          <cell r="D190">
            <v>0</v>
          </cell>
          <cell r="E190">
            <v>0</v>
          </cell>
        </row>
        <row r="191">
          <cell r="A191" t="str">
            <v>5-1-1-4-01-001-001-005</v>
          </cell>
          <cell r="B191" t="str">
            <v>Servicio Medico Particular-Confianza ADMINISTRACION</v>
          </cell>
          <cell r="C191" t="str">
            <v>ADMINISTRACION</v>
          </cell>
          <cell r="D191">
            <v>0</v>
          </cell>
          <cell r="E191">
            <v>0</v>
          </cell>
        </row>
        <row r="192">
          <cell r="A192" t="str">
            <v>5-1-1-4-01-001-001-006</v>
          </cell>
          <cell r="B192" t="str">
            <v>Aportacion Fondo Propio 3% ADMINISTRACION</v>
          </cell>
          <cell r="C192" t="str">
            <v>ADMINISTRACION</v>
          </cell>
          <cell r="D192">
            <v>0</v>
          </cell>
          <cell r="E192">
            <v>0</v>
          </cell>
        </row>
        <row r="193">
          <cell r="A193" t="str">
            <v>5-1-1-4-01-001-001-007</v>
          </cell>
          <cell r="B193" t="str">
            <v>Aportacion Fondo Cuenta Individual 13% ADMINISTRACION</v>
          </cell>
          <cell r="C193" t="str">
            <v>ADMINISTRACION</v>
          </cell>
          <cell r="D193">
            <v>0</v>
          </cell>
          <cell r="E193">
            <v>0</v>
          </cell>
        </row>
        <row r="194">
          <cell r="A194" t="str">
            <v>5-1-1-4-01-001-001-008</v>
          </cell>
          <cell r="B194" t="str">
            <v>Aportacion Fondo Propio 17% ADMINISTRACION</v>
          </cell>
          <cell r="C194" t="str">
            <v>ADMINISTRACION</v>
          </cell>
          <cell r="D194">
            <v>0</v>
          </cell>
          <cell r="E194">
            <v>0</v>
          </cell>
        </row>
        <row r="195">
          <cell r="A195" t="str">
            <v>5-1-1-4-01-001-001-009</v>
          </cell>
          <cell r="B195" t="str">
            <v>Aportacion Gasto de Admon 1% ADMINISTRACION</v>
          </cell>
          <cell r="C195" t="str">
            <v>ADMINISTRACION</v>
          </cell>
          <cell r="D195">
            <v>0</v>
          </cell>
          <cell r="E195">
            <v>0</v>
          </cell>
        </row>
        <row r="196">
          <cell r="A196" t="str">
            <v>5-1-1-4-01-001-001-010</v>
          </cell>
          <cell r="B196" t="str">
            <v>Diferencial Pension Estatica ADMINISTRACION</v>
          </cell>
          <cell r="C196" t="str">
            <v>ADMINISTRACION</v>
          </cell>
          <cell r="D196">
            <v>0</v>
          </cell>
          <cell r="E196">
            <v>0</v>
          </cell>
        </row>
        <row r="197">
          <cell r="A197" t="str">
            <v>5-1-1-4-01-001-001-012</v>
          </cell>
          <cell r="B197" t="str">
            <v>Pension por Viudez y/o Orfandad ADMINISTRACION</v>
          </cell>
          <cell r="C197" t="str">
            <v>ADMINISTRACION</v>
          </cell>
          <cell r="D197">
            <v>0</v>
          </cell>
          <cell r="E197">
            <v>0</v>
          </cell>
        </row>
        <row r="198">
          <cell r="A198" t="str">
            <v>5-1-1-4-01-001-001-013</v>
          </cell>
          <cell r="B198" t="str">
            <v>Retencion de Fondo Propio Individual 12% ADMINISTRACION</v>
          </cell>
          <cell r="C198" t="str">
            <v>ADMINISTRACION</v>
          </cell>
          <cell r="D198">
            <v>0</v>
          </cell>
          <cell r="E198">
            <v>0</v>
          </cell>
        </row>
        <row r="199">
          <cell r="A199" t="str">
            <v>5-1-1-4-01-001-001-014</v>
          </cell>
          <cell r="B199" t="str">
            <v>Jubilaciones administracion ADMINISTRACION</v>
          </cell>
          <cell r="C199" t="str">
            <v>ADMINISTRACION</v>
          </cell>
          <cell r="D199">
            <v>0</v>
          </cell>
          <cell r="E199">
            <v>0</v>
          </cell>
        </row>
        <row r="200">
          <cell r="A200" t="str">
            <v>5-1-1-4-01-001-001-015</v>
          </cell>
          <cell r="B200" t="str">
            <v>Servicio Medico Botiquin ADMINISTRACION</v>
          </cell>
          <cell r="C200" t="str">
            <v>ADMINISTRACION</v>
          </cell>
          <cell r="D200">
            <v>0</v>
          </cell>
          <cell r="E200">
            <v>0</v>
          </cell>
        </row>
        <row r="201">
          <cell r="A201" t="str">
            <v>5-1-1-4-01-001-001-016</v>
          </cell>
          <cell r="B201" t="str">
            <v>SERVICIO MEDICO IMSS ADMINISTRACION</v>
          </cell>
          <cell r="C201" t="str">
            <v>ADMINISTRACION</v>
          </cell>
          <cell r="D201">
            <v>0</v>
          </cell>
          <cell r="E201">
            <v>0</v>
          </cell>
        </row>
        <row r="202">
          <cell r="A202" t="str">
            <v>5-1-1-4-01-001-002</v>
          </cell>
          <cell r="B202" t="str">
            <v>SINDICALIZADOS ADMINISTRACION</v>
          </cell>
          <cell r="C202" t="str">
            <v>ADMINISTRACION</v>
          </cell>
          <cell r="D202">
            <v>0</v>
          </cell>
          <cell r="E202">
            <v>0</v>
          </cell>
        </row>
        <row r="203">
          <cell r="A203" t="str">
            <v>5-1-1-4-01-001-002-001</v>
          </cell>
          <cell r="B203" t="str">
            <v>APORTACIONES A PENSIONES ADMINISTRACION</v>
          </cell>
          <cell r="C203" t="str">
            <v>ADMINISTRACION</v>
          </cell>
          <cell r="D203">
            <v>0</v>
          </cell>
          <cell r="E203">
            <v>0</v>
          </cell>
        </row>
        <row r="204">
          <cell r="A204" t="str">
            <v>5-1-1-4-01-001-002-002</v>
          </cell>
          <cell r="B204" t="str">
            <v>DIFERENCIAL DE SERV MED PENSIONES ADMINISTRACION</v>
          </cell>
          <cell r="C204" t="str">
            <v>ADMINISTRACION</v>
          </cell>
          <cell r="D204">
            <v>0</v>
          </cell>
          <cell r="E204">
            <v>0</v>
          </cell>
        </row>
        <row r="205">
          <cell r="A205" t="str">
            <v>5-1-1-4-01-001-002-003</v>
          </cell>
          <cell r="B205" t="str">
            <v>APORTACIONES AL ICHISAL ADMINISTRACION</v>
          </cell>
          <cell r="C205" t="str">
            <v>ADMINISTRACION</v>
          </cell>
          <cell r="D205">
            <v>0</v>
          </cell>
          <cell r="E205">
            <v>0</v>
          </cell>
        </row>
        <row r="206">
          <cell r="A206" t="str">
            <v>5-1-1-4-01-001-002-004</v>
          </cell>
          <cell r="B206" t="str">
            <v>DIFERENCIAL DEL SERV MED ICHISAL ADMINISTRACION</v>
          </cell>
          <cell r="C206" t="str">
            <v>ADMINISTRACION</v>
          </cell>
          <cell r="D206">
            <v>0</v>
          </cell>
          <cell r="E206">
            <v>0</v>
          </cell>
        </row>
        <row r="207">
          <cell r="A207" t="str">
            <v>5-1-1-4-01-001-002-005</v>
          </cell>
          <cell r="B207" t="str">
            <v>Servicio Medico Particular-Sindicalizados ADMINISTRACION</v>
          </cell>
          <cell r="C207" t="str">
            <v>ADMINISTRACION</v>
          </cell>
          <cell r="D207">
            <v>0</v>
          </cell>
          <cell r="E207">
            <v>0</v>
          </cell>
        </row>
        <row r="208">
          <cell r="A208" t="str">
            <v>5-1-1-4-01-001-002-006</v>
          </cell>
          <cell r="B208" t="str">
            <v>SERVICIO MEDICO PARTICULAR ADMINISTRACION</v>
          </cell>
          <cell r="C208" t="str">
            <v>ADMINISTRACION</v>
          </cell>
          <cell r="D208">
            <v>0</v>
          </cell>
          <cell r="E208">
            <v>0</v>
          </cell>
        </row>
        <row r="209">
          <cell r="A209" t="str">
            <v>5-1-1-4-01-001-003</v>
          </cell>
          <cell r="B209" t="str">
            <v>EVENTUALES ADMINISTRACION</v>
          </cell>
          <cell r="C209" t="str">
            <v>ADMINISTRACION</v>
          </cell>
          <cell r="D209">
            <v>0</v>
          </cell>
          <cell r="E209">
            <v>0</v>
          </cell>
        </row>
        <row r="210">
          <cell r="A210" t="str">
            <v>5-1-1-4-01-001-003-001</v>
          </cell>
          <cell r="B210" t="str">
            <v>Aportaciones a Pensiones-Eventuales ADMINISTRACION</v>
          </cell>
          <cell r="C210" t="str">
            <v>ADMINISTRACION</v>
          </cell>
          <cell r="D210">
            <v>0</v>
          </cell>
          <cell r="E210">
            <v>0</v>
          </cell>
        </row>
        <row r="211">
          <cell r="A211" t="str">
            <v>5-1-1-4-01-001-003-002</v>
          </cell>
          <cell r="B211" t="str">
            <v>Diferencial de Servicio Medico-Eventuales ADMINISTRACION</v>
          </cell>
          <cell r="C211" t="str">
            <v>ADMINISTRACION</v>
          </cell>
          <cell r="D211">
            <v>0</v>
          </cell>
          <cell r="E211">
            <v>0</v>
          </cell>
        </row>
        <row r="212">
          <cell r="A212" t="str">
            <v>5-1-1-4-01-001-003-003</v>
          </cell>
          <cell r="B212" t="str">
            <v>Aportaciones al ICHISAL-Eventuales ADMINISTRACION</v>
          </cell>
          <cell r="C212" t="str">
            <v>ADMINISTRACION</v>
          </cell>
          <cell r="D212">
            <v>0</v>
          </cell>
          <cell r="E212">
            <v>0</v>
          </cell>
        </row>
        <row r="213">
          <cell r="A213" t="str">
            <v>5-1-1-4-01-001-003-005</v>
          </cell>
          <cell r="B213" t="str">
            <v>Servicio Medico Particular-Eventuales ADMINISTRACION</v>
          </cell>
          <cell r="C213" t="str">
            <v>ADMINISTRACION</v>
          </cell>
          <cell r="D213">
            <v>0</v>
          </cell>
          <cell r="E213">
            <v>0</v>
          </cell>
        </row>
        <row r="214">
          <cell r="A214" t="str">
            <v>5-1-1-4-01-001-014</v>
          </cell>
          <cell r="B214" t="str">
            <v>APORTACION DE SERVICIO MEDICO 6% ADMINISTRACION</v>
          </cell>
          <cell r="C214" t="str">
            <v>ADMINISTRACION</v>
          </cell>
          <cell r="D214">
            <v>0</v>
          </cell>
          <cell r="E214">
            <v>0</v>
          </cell>
        </row>
        <row r="215">
          <cell r="A215" t="str">
            <v>5-1-1-4-01-002</v>
          </cell>
          <cell r="B215" t="str">
            <v>APORTACIONES DE SEGURIDAD SOCIAL COMERCIAL</v>
          </cell>
          <cell r="C215" t="str">
            <v>COMERCIAL</v>
          </cell>
          <cell r="D215">
            <v>0</v>
          </cell>
          <cell r="E215">
            <v>0</v>
          </cell>
        </row>
        <row r="216">
          <cell r="A216" t="str">
            <v>5-1-1-4-01-002-001</v>
          </cell>
          <cell r="B216" t="str">
            <v>CONFIANZA COMERCIAL</v>
          </cell>
          <cell r="C216" t="str">
            <v>COMERCIAL</v>
          </cell>
          <cell r="D216">
            <v>0</v>
          </cell>
          <cell r="E216">
            <v>0</v>
          </cell>
        </row>
        <row r="217">
          <cell r="A217" t="str">
            <v>5-1-1-4-01-002-001-001</v>
          </cell>
          <cell r="B217" t="str">
            <v>APORTACIONES A PENSIONES COMERCIAL</v>
          </cell>
          <cell r="C217" t="str">
            <v>COMERCIAL</v>
          </cell>
          <cell r="D217">
            <v>0</v>
          </cell>
          <cell r="E217">
            <v>0</v>
          </cell>
        </row>
        <row r="218">
          <cell r="A218" t="str">
            <v>5-1-1-4-01-002-001-002</v>
          </cell>
          <cell r="B218" t="str">
            <v>DIFERENCIAL DE SERV MED PENSIONES COMERCIAL</v>
          </cell>
          <cell r="C218" t="str">
            <v>COMERCIAL</v>
          </cell>
          <cell r="D218">
            <v>0</v>
          </cell>
          <cell r="E218">
            <v>0</v>
          </cell>
        </row>
        <row r="219">
          <cell r="A219" t="str">
            <v>5-1-1-4-01-002-001-003</v>
          </cell>
          <cell r="B219" t="str">
            <v>APORTACIONES AL ICHISAL COMERCIAL</v>
          </cell>
          <cell r="C219" t="str">
            <v>COMERCIAL</v>
          </cell>
          <cell r="D219">
            <v>0</v>
          </cell>
          <cell r="E219">
            <v>0</v>
          </cell>
        </row>
        <row r="220">
          <cell r="A220" t="str">
            <v>5-1-1-4-01-002-001-004</v>
          </cell>
          <cell r="B220" t="str">
            <v>DIFERENCIAL DEL SERV MED ICHISAL COMERCIAL</v>
          </cell>
          <cell r="C220" t="str">
            <v>COMERCIAL</v>
          </cell>
          <cell r="D220">
            <v>0</v>
          </cell>
          <cell r="E220">
            <v>0</v>
          </cell>
        </row>
        <row r="221">
          <cell r="A221" t="str">
            <v>5-1-1-4-01-002-001-005</v>
          </cell>
          <cell r="B221" t="str">
            <v>SERVICIO MEDICO PARTICULAR COMERCIAL</v>
          </cell>
          <cell r="C221" t="str">
            <v>COMERCIAL</v>
          </cell>
          <cell r="D221">
            <v>0</v>
          </cell>
          <cell r="E221">
            <v>0</v>
          </cell>
        </row>
        <row r="222">
          <cell r="A222" t="str">
            <v>5-1-1-4-01-002-001-006</v>
          </cell>
          <cell r="B222" t="str">
            <v>APORTACION FONDO PROPIO COMERCIAL</v>
          </cell>
          <cell r="C222" t="str">
            <v>COMERCIAL</v>
          </cell>
          <cell r="D222">
            <v>0</v>
          </cell>
          <cell r="E222">
            <v>0</v>
          </cell>
        </row>
        <row r="223">
          <cell r="A223" t="str">
            <v>5-1-1-4-01-002-001-007</v>
          </cell>
          <cell r="B223" t="str">
            <v>APORTACION FONDO CUENTA INDIVIDUAL 13% COMERCIAL</v>
          </cell>
          <cell r="C223" t="str">
            <v>COMERCIAL</v>
          </cell>
          <cell r="D223">
            <v>0</v>
          </cell>
          <cell r="E223">
            <v>0</v>
          </cell>
        </row>
        <row r="224">
          <cell r="A224" t="str">
            <v>5-1-1-4-01-002-001-008</v>
          </cell>
          <cell r="B224" t="str">
            <v>APORTACION FONDO PROPIO 17%/ REFORMA COMERCIAL</v>
          </cell>
          <cell r="C224" t="str">
            <v>COMERCIAL</v>
          </cell>
          <cell r="D224">
            <v>0</v>
          </cell>
          <cell r="E224">
            <v>0</v>
          </cell>
        </row>
        <row r="225">
          <cell r="A225" t="str">
            <v>5-1-1-4-01-002-001-011</v>
          </cell>
          <cell r="B225" t="str">
            <v>PENSION POR VIUDEZ Y/O ORFANDAD COMERCIAL</v>
          </cell>
          <cell r="C225" t="str">
            <v>COMERCIAL</v>
          </cell>
          <cell r="D225">
            <v>0</v>
          </cell>
          <cell r="E225">
            <v>0</v>
          </cell>
        </row>
        <row r="226">
          <cell r="A226" t="str">
            <v>5-1-1-4-01-002-001-013</v>
          </cell>
          <cell r="B226" t="str">
            <v>APORTACION DE SERVICIO MEDICO 6% COMERCIAL</v>
          </cell>
          <cell r="C226" t="str">
            <v>COMERCIAL</v>
          </cell>
          <cell r="D226">
            <v>0</v>
          </cell>
          <cell r="E226">
            <v>0</v>
          </cell>
        </row>
        <row r="227">
          <cell r="A227" t="str">
            <v>5-1-1-4-01-002-001-014</v>
          </cell>
          <cell r="B227" t="str">
            <v>JUBILACIONES COMERCIALIZACION COMERCIAL</v>
          </cell>
          <cell r="C227" t="str">
            <v>COMERCIAL</v>
          </cell>
          <cell r="D227">
            <v>0</v>
          </cell>
          <cell r="E227">
            <v>0</v>
          </cell>
        </row>
        <row r="228">
          <cell r="A228" t="str">
            <v>5-1-1-4-01-002-002</v>
          </cell>
          <cell r="B228" t="str">
            <v>SINDICALIZADOS COMERCIAL</v>
          </cell>
          <cell r="C228" t="str">
            <v>COMERCIAL</v>
          </cell>
          <cell r="D228">
            <v>0</v>
          </cell>
          <cell r="E228">
            <v>0</v>
          </cell>
        </row>
        <row r="229">
          <cell r="A229" t="str">
            <v>5-1-1-4-01-002-002-001</v>
          </cell>
          <cell r="B229" t="str">
            <v>APORTACIONES A PENSIONES COMERCIAL</v>
          </cell>
          <cell r="C229" t="str">
            <v>COMERCIAL</v>
          </cell>
          <cell r="D229">
            <v>0</v>
          </cell>
          <cell r="E229">
            <v>0</v>
          </cell>
        </row>
        <row r="230">
          <cell r="A230" t="str">
            <v>5-1-1-4-01-002-002-002</v>
          </cell>
          <cell r="B230" t="str">
            <v>DIFERENCIAL DE SERV MED PENSIONES COMERCIAL</v>
          </cell>
          <cell r="C230" t="str">
            <v>COMERCIAL</v>
          </cell>
          <cell r="D230">
            <v>0</v>
          </cell>
          <cell r="E230">
            <v>0</v>
          </cell>
        </row>
        <row r="231">
          <cell r="A231" t="str">
            <v>5-1-1-4-01-002-002-003</v>
          </cell>
          <cell r="B231" t="str">
            <v>APORTACIONES AL ICHISAL COMERCIAL</v>
          </cell>
          <cell r="C231" t="str">
            <v>COMERCIAL</v>
          </cell>
          <cell r="D231">
            <v>0</v>
          </cell>
          <cell r="E231">
            <v>0</v>
          </cell>
        </row>
        <row r="232">
          <cell r="A232" t="str">
            <v>5-1-1-4-01-002-002-004</v>
          </cell>
          <cell r="B232" t="str">
            <v>DIFERENCIAL DEL SERV MED ICHISAL COMERCIAL</v>
          </cell>
          <cell r="C232" t="str">
            <v>COMERCIAL</v>
          </cell>
          <cell r="D232">
            <v>0</v>
          </cell>
          <cell r="E232">
            <v>0</v>
          </cell>
        </row>
        <row r="233">
          <cell r="A233" t="str">
            <v>5-1-1-4-01-002-002-005</v>
          </cell>
          <cell r="B233" t="str">
            <v>APORTACIONES AL IMSS COMERCIAL</v>
          </cell>
          <cell r="C233" t="str">
            <v>COMERCIAL</v>
          </cell>
          <cell r="D233">
            <v>0</v>
          </cell>
          <cell r="E233">
            <v>0</v>
          </cell>
        </row>
        <row r="234">
          <cell r="A234" t="str">
            <v>5-1-1-4-01-002-002-006</v>
          </cell>
          <cell r="B234" t="str">
            <v>APORTACION FONDO PROPIO 3% COMERCIAL</v>
          </cell>
          <cell r="C234" t="str">
            <v>COMERCIAL</v>
          </cell>
          <cell r="D234">
            <v>0</v>
          </cell>
          <cell r="E234">
            <v>0</v>
          </cell>
        </row>
        <row r="235">
          <cell r="A235" t="str">
            <v>5-1-1-4-01-002-002-007</v>
          </cell>
          <cell r="B235" t="str">
            <v>APORTACION FONDO CUENTA INDIVIDUAL 13% COMERCIAL</v>
          </cell>
          <cell r="C235" t="str">
            <v>COMERCIAL</v>
          </cell>
          <cell r="D235">
            <v>0</v>
          </cell>
          <cell r="E235">
            <v>0</v>
          </cell>
        </row>
        <row r="236">
          <cell r="A236" t="str">
            <v>5-1-1-4-01-002-002-011</v>
          </cell>
          <cell r="B236" t="str">
            <v>PENSION POR VIUDEZ Y/O ORFANDAD COMERCIAL</v>
          </cell>
          <cell r="C236" t="str">
            <v>COMERCIAL</v>
          </cell>
          <cell r="D236">
            <v>0</v>
          </cell>
          <cell r="E236">
            <v>0</v>
          </cell>
        </row>
        <row r="237">
          <cell r="A237" t="str">
            <v>5-1-1-4-01-002-002-013</v>
          </cell>
          <cell r="B237" t="str">
            <v>APORTACION SERVICIO MEDICO 6% COMERCIAL</v>
          </cell>
          <cell r="C237" t="str">
            <v>COMERCIAL</v>
          </cell>
          <cell r="D237">
            <v>0</v>
          </cell>
          <cell r="E237">
            <v>0</v>
          </cell>
        </row>
        <row r="238">
          <cell r="A238" t="str">
            <v>5-1-1-4-01-002-002-014</v>
          </cell>
          <cell r="B238" t="str">
            <v>JUBILACIONES COMERCIALIZACION COMERCIAL</v>
          </cell>
          <cell r="C238" t="str">
            <v>COMERCIAL</v>
          </cell>
          <cell r="D238">
            <v>0</v>
          </cell>
          <cell r="E238">
            <v>0</v>
          </cell>
        </row>
        <row r="239">
          <cell r="A239" t="str">
            <v>5-1-1-4-01-002-003-005</v>
          </cell>
          <cell r="B239" t="str">
            <v>Servicio Medico Particular Eventuales COMERCIAL</v>
          </cell>
          <cell r="C239" t="str">
            <v>COMERCIAL</v>
          </cell>
          <cell r="D239">
            <v>0</v>
          </cell>
          <cell r="E239">
            <v>0</v>
          </cell>
        </row>
        <row r="240">
          <cell r="A240" t="str">
            <v>5-1-1-4-01-003</v>
          </cell>
          <cell r="B240" t="str">
            <v>APORTACIONES DE SEGURIDAD SOCIAL OPERACION</v>
          </cell>
          <cell r="C240" t="str">
            <v>OPERACION</v>
          </cell>
          <cell r="D240">
            <v>0</v>
          </cell>
          <cell r="E240">
            <v>0</v>
          </cell>
        </row>
        <row r="241">
          <cell r="A241" t="str">
            <v>5-1-1-4-01-003-001</v>
          </cell>
          <cell r="B241" t="str">
            <v>CONFIANZA OPERACION</v>
          </cell>
          <cell r="C241" t="str">
            <v>OPERACION</v>
          </cell>
          <cell r="D241">
            <v>0</v>
          </cell>
          <cell r="E241">
            <v>0</v>
          </cell>
        </row>
        <row r="242">
          <cell r="A242" t="str">
            <v>5-1-1-4-01-003-001-001</v>
          </cell>
          <cell r="B242" t="str">
            <v>APORTACIONES A PENSIONES OPERACION</v>
          </cell>
          <cell r="C242" t="str">
            <v>OPERACION</v>
          </cell>
          <cell r="D242">
            <v>0</v>
          </cell>
          <cell r="E242">
            <v>0</v>
          </cell>
        </row>
        <row r="243">
          <cell r="A243" t="str">
            <v>5-1-1-4-01-003-001-002</v>
          </cell>
          <cell r="B243" t="str">
            <v>DIFERENCIAL DE SERV MED PENSIONES OPERACION</v>
          </cell>
          <cell r="C243" t="str">
            <v>OPERACION</v>
          </cell>
          <cell r="D243">
            <v>0</v>
          </cell>
          <cell r="E243">
            <v>0</v>
          </cell>
        </row>
        <row r="244">
          <cell r="A244" t="str">
            <v>5-1-1-4-01-003-001-003</v>
          </cell>
          <cell r="B244" t="str">
            <v>APORTACIONES AL ICHISAL OPERACION</v>
          </cell>
          <cell r="C244" t="str">
            <v>OPERACION</v>
          </cell>
          <cell r="D244">
            <v>0</v>
          </cell>
          <cell r="E244">
            <v>0</v>
          </cell>
        </row>
        <row r="245">
          <cell r="A245" t="str">
            <v>5-1-1-4-01-003-001-004</v>
          </cell>
          <cell r="B245" t="str">
            <v>DIFERENCIAL DEL SERV MED ICHISAL OPERACION</v>
          </cell>
          <cell r="C245" t="str">
            <v>OPERACION</v>
          </cell>
          <cell r="D245">
            <v>0</v>
          </cell>
          <cell r="E245">
            <v>0</v>
          </cell>
        </row>
        <row r="246">
          <cell r="A246" t="str">
            <v>5-1-1-4-01-003-001-005</v>
          </cell>
          <cell r="B246" t="str">
            <v>SERVICIO MEDICO PARTICULAR OPERACION</v>
          </cell>
          <cell r="C246" t="str">
            <v>OPERACION</v>
          </cell>
          <cell r="D246">
            <v>0</v>
          </cell>
          <cell r="E246">
            <v>0</v>
          </cell>
        </row>
        <row r="247">
          <cell r="A247" t="str">
            <v>5-1-1-4-01-003-001-006</v>
          </cell>
          <cell r="B247" t="str">
            <v>APORTACION FONDO PROPIO 3% OPERACION</v>
          </cell>
          <cell r="C247" t="str">
            <v>OPERACION</v>
          </cell>
          <cell r="D247">
            <v>0</v>
          </cell>
          <cell r="E247">
            <v>0</v>
          </cell>
        </row>
        <row r="248">
          <cell r="A248" t="str">
            <v>5-1-1-4-01-003-001-007</v>
          </cell>
          <cell r="B248" t="str">
            <v>APORTACION FONDO CUENTA INDUVIDUAL 13% OPERACION</v>
          </cell>
          <cell r="C248" t="str">
            <v>OPERACION</v>
          </cell>
          <cell r="D248">
            <v>0</v>
          </cell>
          <cell r="E248">
            <v>0</v>
          </cell>
        </row>
        <row r="249">
          <cell r="A249" t="str">
            <v>5-1-1-4-01-003-001-008</v>
          </cell>
          <cell r="B249" t="str">
            <v>APORTACION FONDO PROPIO 17% OPERACION</v>
          </cell>
          <cell r="C249" t="str">
            <v>OPERACION</v>
          </cell>
          <cell r="D249">
            <v>0</v>
          </cell>
          <cell r="E249">
            <v>0</v>
          </cell>
        </row>
        <row r="250">
          <cell r="A250" t="str">
            <v>5-1-1-4-01-003-001-011</v>
          </cell>
          <cell r="B250" t="str">
            <v>PENSION POR VIUDEZ Y/O ORFANDAD OPERACION</v>
          </cell>
          <cell r="C250" t="str">
            <v>OPERACION</v>
          </cell>
          <cell r="D250">
            <v>0</v>
          </cell>
          <cell r="E250">
            <v>0</v>
          </cell>
        </row>
        <row r="251">
          <cell r="A251" t="str">
            <v>5-1-1-4-01-003-001-013</v>
          </cell>
          <cell r="B251" t="str">
            <v>APORTACION SERVICIO MEDICO 6% OPERACION</v>
          </cell>
          <cell r="C251" t="str">
            <v>OPERACION</v>
          </cell>
          <cell r="D251">
            <v>0</v>
          </cell>
          <cell r="E251">
            <v>0</v>
          </cell>
        </row>
        <row r="252">
          <cell r="A252" t="str">
            <v>5-1-1-4-01-003-001-014</v>
          </cell>
          <cell r="B252" t="str">
            <v>JUBILACIONES OPERACION</v>
          </cell>
          <cell r="C252" t="str">
            <v>OPERACION</v>
          </cell>
          <cell r="D252">
            <v>0</v>
          </cell>
          <cell r="E252">
            <v>0</v>
          </cell>
        </row>
        <row r="253">
          <cell r="A253" t="str">
            <v>5-1-1-4-01-003-002</v>
          </cell>
          <cell r="B253" t="str">
            <v>SINDICALIZADOS OPERACION</v>
          </cell>
          <cell r="C253" t="str">
            <v>OPERACION</v>
          </cell>
          <cell r="D253">
            <v>0</v>
          </cell>
          <cell r="E253">
            <v>0</v>
          </cell>
        </row>
        <row r="254">
          <cell r="A254" t="str">
            <v>5-1-1-4-01-003-002-001</v>
          </cell>
          <cell r="B254" t="str">
            <v>APORTACIONES A PENSIONES OPERACION</v>
          </cell>
          <cell r="C254" t="str">
            <v>OPERACION</v>
          </cell>
          <cell r="D254">
            <v>0</v>
          </cell>
          <cell r="E254">
            <v>0</v>
          </cell>
        </row>
        <row r="255">
          <cell r="A255" t="str">
            <v>5-1-1-4-01-003-002-002</v>
          </cell>
          <cell r="B255" t="str">
            <v>DIFERENCIAL DE SERV MED PENSIONES OPERACION</v>
          </cell>
          <cell r="C255" t="str">
            <v>OPERACION</v>
          </cell>
          <cell r="D255">
            <v>0</v>
          </cell>
          <cell r="E255">
            <v>0</v>
          </cell>
        </row>
        <row r="256">
          <cell r="A256" t="str">
            <v>5-1-1-4-01-003-002-003</v>
          </cell>
          <cell r="B256" t="str">
            <v>APORTACIONES AL ICHISAL OPERACION</v>
          </cell>
          <cell r="C256" t="str">
            <v>OPERACION</v>
          </cell>
          <cell r="D256">
            <v>0</v>
          </cell>
          <cell r="E256">
            <v>0</v>
          </cell>
        </row>
        <row r="257">
          <cell r="A257" t="str">
            <v>5-1-1-4-01-003-002-004</v>
          </cell>
          <cell r="B257" t="str">
            <v>DIFERENCIAL DEL SERV MED ICHISAL OPERACION</v>
          </cell>
          <cell r="C257" t="str">
            <v>OPERACION</v>
          </cell>
          <cell r="D257">
            <v>0</v>
          </cell>
          <cell r="E257">
            <v>0</v>
          </cell>
        </row>
        <row r="258">
          <cell r="A258" t="str">
            <v>5-1-1-4-01-003-002-005</v>
          </cell>
          <cell r="B258" t="str">
            <v>SERVICIO MEDICO PARTICULAR OPERACION</v>
          </cell>
          <cell r="C258" t="str">
            <v>OPERACION</v>
          </cell>
          <cell r="D258">
            <v>0</v>
          </cell>
          <cell r="E258">
            <v>0</v>
          </cell>
        </row>
        <row r="259">
          <cell r="A259" t="str">
            <v>5-1-1-4-01-003-002-006</v>
          </cell>
          <cell r="B259" t="str">
            <v>APORTACION FONDO PROPIO 3% OPERACION</v>
          </cell>
          <cell r="C259" t="str">
            <v>OPERACION</v>
          </cell>
          <cell r="D259">
            <v>0</v>
          </cell>
          <cell r="E259">
            <v>0</v>
          </cell>
        </row>
        <row r="260">
          <cell r="A260" t="str">
            <v>5-1-1-4-01-003-002-007</v>
          </cell>
          <cell r="B260" t="str">
            <v>APORTACION FONDO CUENTA INDUVIDUAL 13% OPERACION</v>
          </cell>
          <cell r="C260" t="str">
            <v>OPERACION</v>
          </cell>
          <cell r="D260">
            <v>0</v>
          </cell>
          <cell r="E260">
            <v>0</v>
          </cell>
        </row>
        <row r="261">
          <cell r="A261" t="str">
            <v>5-1-1-4-01-003-002-008</v>
          </cell>
          <cell r="B261" t="str">
            <v>APORTACION FONDO PROPIO 17% OPERACION</v>
          </cell>
          <cell r="C261" t="str">
            <v>OPERACION</v>
          </cell>
          <cell r="D261">
            <v>0</v>
          </cell>
          <cell r="E261">
            <v>0</v>
          </cell>
        </row>
        <row r="262">
          <cell r="A262" t="str">
            <v>5-1-1-4-01-003-002-010</v>
          </cell>
          <cell r="B262" t="str">
            <v>DEVOLUCION EN EFECTIVO OPERACION</v>
          </cell>
          <cell r="C262" t="str">
            <v>OPERACION</v>
          </cell>
          <cell r="D262">
            <v>0</v>
          </cell>
          <cell r="E262">
            <v>0</v>
          </cell>
        </row>
        <row r="263">
          <cell r="A263" t="str">
            <v>5-1-1-4-01-003-002-011</v>
          </cell>
          <cell r="B263" t="str">
            <v>PENSION POR VIUDEZ Y/O ORFANDAD OPERACION</v>
          </cell>
          <cell r="C263" t="str">
            <v>OPERACION</v>
          </cell>
          <cell r="D263">
            <v>0</v>
          </cell>
          <cell r="E263">
            <v>0</v>
          </cell>
        </row>
        <row r="264">
          <cell r="A264" t="str">
            <v>5-1-1-4-01-003-002-013</v>
          </cell>
          <cell r="B264" t="str">
            <v>APORTACIONES SERVICIO MEDICO 6% OPERACION</v>
          </cell>
          <cell r="C264" t="str">
            <v>OPERACION</v>
          </cell>
          <cell r="D264">
            <v>0</v>
          </cell>
          <cell r="E264">
            <v>0</v>
          </cell>
        </row>
        <row r="265">
          <cell r="A265" t="str">
            <v>5-1-1-4-01-003-002-014</v>
          </cell>
          <cell r="B265" t="str">
            <v>JUBILACIONES OPERACION</v>
          </cell>
          <cell r="C265" t="str">
            <v>OPERACION</v>
          </cell>
          <cell r="D265">
            <v>0</v>
          </cell>
          <cell r="E265">
            <v>0</v>
          </cell>
        </row>
        <row r="266">
          <cell r="A266" t="str">
            <v>5-1-1-4-01-003-003</v>
          </cell>
          <cell r="B266" t="str">
            <v>EVENTUAL OPERACION</v>
          </cell>
          <cell r="C266" t="str">
            <v>OPERACION</v>
          </cell>
          <cell r="D266">
            <v>0</v>
          </cell>
          <cell r="E266">
            <v>0</v>
          </cell>
        </row>
        <row r="267">
          <cell r="A267" t="str">
            <v>5-1-1-4-01-003-003-005</v>
          </cell>
          <cell r="B267" t="str">
            <v>Servicio Medico Particular-Eventuales OPERACION</v>
          </cell>
          <cell r="C267" t="str">
            <v>OPERACION</v>
          </cell>
          <cell r="D267">
            <v>0</v>
          </cell>
          <cell r="E267">
            <v>0</v>
          </cell>
        </row>
        <row r="268">
          <cell r="A268" t="str">
            <v>5-1-1-4-01-004</v>
          </cell>
          <cell r="B268" t="str">
            <v>APORTACIONES DE SEGURIDAD SOCIAL SANEAMIENTO</v>
          </cell>
          <cell r="C268" t="str">
            <v>SANEAMIENTO</v>
          </cell>
          <cell r="D268">
            <v>0</v>
          </cell>
          <cell r="E268">
            <v>0</v>
          </cell>
        </row>
        <row r="269">
          <cell r="A269" t="str">
            <v>5-1-1-4-01-004-001</v>
          </cell>
          <cell r="B269" t="str">
            <v>CONFIANZA SANEAMIENTO</v>
          </cell>
          <cell r="C269" t="str">
            <v>SANEAMIENTO</v>
          </cell>
          <cell r="D269">
            <v>0</v>
          </cell>
          <cell r="E269">
            <v>0</v>
          </cell>
        </row>
        <row r="270">
          <cell r="A270" t="str">
            <v>5-1-1-4-01-004-001-001</v>
          </cell>
          <cell r="B270" t="str">
            <v>APORTACIONES A PENSIONES SANEAMIENTO</v>
          </cell>
          <cell r="C270" t="str">
            <v>SANEAMIENTO</v>
          </cell>
          <cell r="D270">
            <v>0</v>
          </cell>
          <cell r="E270">
            <v>0</v>
          </cell>
        </row>
        <row r="271">
          <cell r="A271" t="str">
            <v>5-1-1-4-01-004-001-002</v>
          </cell>
          <cell r="B271" t="str">
            <v>DIFERENCIAL DE SERV MED PENSIONES SANEAMIENTO</v>
          </cell>
          <cell r="C271" t="str">
            <v>SANEAMIENTO</v>
          </cell>
          <cell r="D271">
            <v>0</v>
          </cell>
          <cell r="E271">
            <v>0</v>
          </cell>
        </row>
        <row r="272">
          <cell r="A272" t="str">
            <v>5-1-1-4-01-004-001-003</v>
          </cell>
          <cell r="B272" t="str">
            <v>APORTACIONES AL ICHISAL SANEAMIENTO</v>
          </cell>
          <cell r="C272" t="str">
            <v>SANEAMIENTO</v>
          </cell>
          <cell r="D272">
            <v>0</v>
          </cell>
          <cell r="E272">
            <v>0</v>
          </cell>
        </row>
        <row r="273">
          <cell r="A273" t="str">
            <v>5-1-1-4-01-004-001-004</v>
          </cell>
          <cell r="B273" t="str">
            <v>DIFERENCIAL DEL SERV MED ICHISAL SANEAMIENTO</v>
          </cell>
          <cell r="C273" t="str">
            <v>SANEAMIENTO</v>
          </cell>
          <cell r="D273">
            <v>0</v>
          </cell>
          <cell r="E273">
            <v>0</v>
          </cell>
        </row>
        <row r="274">
          <cell r="A274" t="str">
            <v>5-1-1-4-01-004-001-005</v>
          </cell>
          <cell r="B274" t="str">
            <v>Servicio Medico Particular Confianza-Saneamiento SANEAMIENTO</v>
          </cell>
          <cell r="C274" t="str">
            <v>SANEAMIENTO</v>
          </cell>
          <cell r="D274">
            <v>0</v>
          </cell>
          <cell r="E274">
            <v>0</v>
          </cell>
        </row>
        <row r="275">
          <cell r="A275" t="str">
            <v>5-1-1-4-01-004-001-006</v>
          </cell>
          <cell r="B275" t="str">
            <v>SERVICIO MEDICO PARTICULAR SANEAMIENTO</v>
          </cell>
          <cell r="C275" t="str">
            <v>SANEAMIENTO</v>
          </cell>
          <cell r="D275">
            <v>0</v>
          </cell>
          <cell r="E275">
            <v>0</v>
          </cell>
        </row>
        <row r="276">
          <cell r="A276" t="str">
            <v>5-1-1-4-01-004-002</v>
          </cell>
          <cell r="B276" t="str">
            <v>SINDICALIZADOS SANEAMIENTO</v>
          </cell>
          <cell r="C276" t="str">
            <v>SANEAMIENTO</v>
          </cell>
          <cell r="D276">
            <v>0</v>
          </cell>
          <cell r="E276">
            <v>0</v>
          </cell>
        </row>
        <row r="277">
          <cell r="A277" t="str">
            <v>5-1-1-4-01-004-002-001</v>
          </cell>
          <cell r="B277" t="str">
            <v>APORTACIONES A PENSIONES SANEAMIENTO</v>
          </cell>
          <cell r="C277" t="str">
            <v>SANEAMIENTO</v>
          </cell>
          <cell r="D277">
            <v>0</v>
          </cell>
          <cell r="E277">
            <v>0</v>
          </cell>
        </row>
        <row r="278">
          <cell r="A278" t="str">
            <v>5-1-1-4-01-004-002-002</v>
          </cell>
          <cell r="B278" t="str">
            <v>DIFERENCIAL DE SERV MED PENSIONES SANEAMIENTO</v>
          </cell>
          <cell r="C278" t="str">
            <v>SANEAMIENTO</v>
          </cell>
          <cell r="D278">
            <v>0</v>
          </cell>
          <cell r="E278">
            <v>0</v>
          </cell>
        </row>
        <row r="279">
          <cell r="A279" t="str">
            <v>5-1-1-4-01-004-002-003</v>
          </cell>
          <cell r="B279" t="str">
            <v>APORTACIONES AL ICHISAL SANEAMIENTO</v>
          </cell>
          <cell r="C279" t="str">
            <v>SANEAMIENTO</v>
          </cell>
          <cell r="D279">
            <v>0</v>
          </cell>
          <cell r="E279">
            <v>0</v>
          </cell>
        </row>
        <row r="280">
          <cell r="A280" t="str">
            <v>5-1-1-4-01-004-002-004</v>
          </cell>
          <cell r="B280" t="str">
            <v>DIFERENCIAL DEL SERV MED ICHISAL SANEAMIENTO</v>
          </cell>
          <cell r="C280" t="str">
            <v>SANEAMIENTO</v>
          </cell>
          <cell r="D280">
            <v>0</v>
          </cell>
          <cell r="E280">
            <v>0</v>
          </cell>
        </row>
        <row r="281">
          <cell r="A281" t="str">
            <v>5-1-1-4-01-004-002-005</v>
          </cell>
          <cell r="B281" t="str">
            <v>Servicio Medico Particular-Sindicalizados SANEAMIENTO</v>
          </cell>
          <cell r="C281" t="str">
            <v>SANEAMIENTO</v>
          </cell>
          <cell r="D281">
            <v>0</v>
          </cell>
          <cell r="E281">
            <v>0</v>
          </cell>
        </row>
        <row r="282">
          <cell r="A282" t="str">
            <v>5-1-1-4-01-004-002-006</v>
          </cell>
          <cell r="B282" t="str">
            <v>SERVICIO MEDICO PARTICULAR SANEAMIENTO</v>
          </cell>
          <cell r="C282" t="str">
            <v>SANEAMIENTO</v>
          </cell>
          <cell r="D282">
            <v>0</v>
          </cell>
          <cell r="E282">
            <v>0</v>
          </cell>
        </row>
        <row r="283">
          <cell r="A283" t="str">
            <v>5-1-1-4-02-001</v>
          </cell>
          <cell r="B283" t="str">
            <v>APORTACIONES A FONDOS DE VIVIENDA ADMINISTRACION</v>
          </cell>
          <cell r="C283" t="str">
            <v>ADMINISTRACION</v>
          </cell>
          <cell r="D283">
            <v>0</v>
          </cell>
          <cell r="E283">
            <v>0</v>
          </cell>
        </row>
        <row r="284">
          <cell r="A284" t="str">
            <v>5-1-1-4-02-001-001</v>
          </cell>
          <cell r="B284" t="str">
            <v>CONFIANZA ADMINISTRACION</v>
          </cell>
          <cell r="C284" t="str">
            <v>ADMINISTRACION</v>
          </cell>
          <cell r="D284">
            <v>0</v>
          </cell>
          <cell r="E284">
            <v>0</v>
          </cell>
        </row>
        <row r="285">
          <cell r="A285" t="str">
            <v>5-1-1-4-02-001-002</v>
          </cell>
          <cell r="B285" t="str">
            <v>SINDICALIZADOS ADMINISTRACION</v>
          </cell>
          <cell r="C285" t="str">
            <v>ADMINISTRACION</v>
          </cell>
          <cell r="D285">
            <v>0</v>
          </cell>
          <cell r="E285">
            <v>0</v>
          </cell>
        </row>
        <row r="286">
          <cell r="A286" t="str">
            <v>5-1-1-4-02-002</v>
          </cell>
          <cell r="B286" t="str">
            <v>APORTACIONES A FONDOS DE VIVIENDA COMERCIAL</v>
          </cell>
          <cell r="C286" t="str">
            <v>COMERCIAL</v>
          </cell>
          <cell r="D286">
            <v>0</v>
          </cell>
          <cell r="E286">
            <v>0</v>
          </cell>
        </row>
        <row r="287">
          <cell r="A287" t="str">
            <v>5-1-1-4-02-002-001</v>
          </cell>
          <cell r="B287" t="str">
            <v>CONFIANZA COMERCIAL</v>
          </cell>
          <cell r="C287" t="str">
            <v>COMERCIAL</v>
          </cell>
          <cell r="D287">
            <v>0</v>
          </cell>
          <cell r="E287">
            <v>0</v>
          </cell>
        </row>
        <row r="288">
          <cell r="A288" t="str">
            <v>5-1-1-4-02-002-002</v>
          </cell>
          <cell r="B288" t="str">
            <v>SINDICALIZADOS COMERCIAL</v>
          </cell>
          <cell r="C288" t="str">
            <v>COMERCIAL</v>
          </cell>
          <cell r="D288">
            <v>0</v>
          </cell>
          <cell r="E288">
            <v>0</v>
          </cell>
        </row>
        <row r="289">
          <cell r="A289" t="str">
            <v>5-1-1-4-02-003</v>
          </cell>
          <cell r="B289" t="str">
            <v>APORTACIONES A FONDOS DE VIVIENDA OPERACION</v>
          </cell>
          <cell r="C289" t="str">
            <v>OPERACION</v>
          </cell>
          <cell r="D289">
            <v>0</v>
          </cell>
          <cell r="E289">
            <v>0</v>
          </cell>
        </row>
        <row r="290">
          <cell r="A290" t="str">
            <v>5-1-1-4-02-003-001</v>
          </cell>
          <cell r="B290" t="str">
            <v>CONFIANZA OPERACION</v>
          </cell>
          <cell r="C290" t="str">
            <v>OPERACION</v>
          </cell>
          <cell r="D290">
            <v>0</v>
          </cell>
          <cell r="E290">
            <v>0</v>
          </cell>
        </row>
        <row r="291">
          <cell r="A291" t="str">
            <v>5-1-1-4-02-003-002</v>
          </cell>
          <cell r="B291" t="str">
            <v>SINDICALIZADOS OPERACION</v>
          </cell>
          <cell r="C291" t="str">
            <v>OPERACION</v>
          </cell>
          <cell r="D291">
            <v>0</v>
          </cell>
          <cell r="E291">
            <v>0</v>
          </cell>
        </row>
        <row r="292">
          <cell r="A292" t="str">
            <v>5-1-1-4-02-004</v>
          </cell>
          <cell r="B292" t="str">
            <v>APORTACIONES A FONDOS DE VIVIENDA SANEAMIENTO</v>
          </cell>
          <cell r="C292" t="str">
            <v>SANEAMIENTO</v>
          </cell>
          <cell r="D292">
            <v>0</v>
          </cell>
          <cell r="E292">
            <v>0</v>
          </cell>
        </row>
        <row r="293">
          <cell r="A293" t="str">
            <v>5-1-1-4-02-004-001</v>
          </cell>
          <cell r="B293" t="str">
            <v>CONFIANZA SANEAMIENTO</v>
          </cell>
          <cell r="C293" t="str">
            <v>SANEAMIENTO</v>
          </cell>
          <cell r="D293">
            <v>0</v>
          </cell>
          <cell r="E293">
            <v>0</v>
          </cell>
        </row>
        <row r="294">
          <cell r="A294" t="str">
            <v>5-1-1-4-02-004-002</v>
          </cell>
          <cell r="B294" t="str">
            <v>SINDICALIZADOS SANEAMIENTO</v>
          </cell>
          <cell r="C294" t="str">
            <v>SANEAMIENTO</v>
          </cell>
          <cell r="D294">
            <v>0</v>
          </cell>
          <cell r="E294">
            <v>0</v>
          </cell>
        </row>
        <row r="295">
          <cell r="A295" t="str">
            <v>5-1-1-4-03-001</v>
          </cell>
          <cell r="B295" t="str">
            <v>APORTACIONES AL SISTEMA PARA EL RETIRO ADMINISTRACION</v>
          </cell>
          <cell r="C295" t="str">
            <v>ADMINISTRACION</v>
          </cell>
          <cell r="D295">
            <v>0</v>
          </cell>
          <cell r="E295">
            <v>0</v>
          </cell>
        </row>
        <row r="296">
          <cell r="A296" t="str">
            <v>5-1-1-4-03-001-001</v>
          </cell>
          <cell r="B296" t="str">
            <v>CONFIANZA ADMINISTRACION</v>
          </cell>
          <cell r="C296" t="str">
            <v>ADMINISTRACION</v>
          </cell>
          <cell r="D296">
            <v>0</v>
          </cell>
          <cell r="E296">
            <v>0</v>
          </cell>
        </row>
        <row r="297">
          <cell r="A297" t="str">
            <v>5-1-1-4-03-001-001-001</v>
          </cell>
          <cell r="B297" t="str">
            <v>APORTACIONES PARA EL FONDO PROPIO ADMINISTRACION</v>
          </cell>
          <cell r="C297" t="str">
            <v>ADMINISTRACION</v>
          </cell>
          <cell r="D297">
            <v>0</v>
          </cell>
          <cell r="E297">
            <v>0</v>
          </cell>
        </row>
        <row r="298">
          <cell r="A298" t="str">
            <v>5-1-1-4-03-001-001-002</v>
          </cell>
          <cell r="B298" t="str">
            <v>AFORE ADMINISTRACION</v>
          </cell>
          <cell r="C298" t="str">
            <v>ADMINISTRACION</v>
          </cell>
          <cell r="D298">
            <v>0</v>
          </cell>
          <cell r="E298">
            <v>0</v>
          </cell>
        </row>
        <row r="299">
          <cell r="A299" t="str">
            <v>5-1-1-4-03-001-002</v>
          </cell>
          <cell r="B299" t="str">
            <v>SINDICALIZADOS ADMINISTRACION</v>
          </cell>
          <cell r="C299" t="str">
            <v>ADMINISTRACION</v>
          </cell>
          <cell r="D299">
            <v>0</v>
          </cell>
          <cell r="E299">
            <v>0</v>
          </cell>
        </row>
        <row r="300">
          <cell r="A300" t="str">
            <v>5-1-1-4-03-001-002-001</v>
          </cell>
          <cell r="B300" t="str">
            <v>APORTACIONES PARA EL FONDO PROPIO ADMINISTRACION</v>
          </cell>
          <cell r="C300" t="str">
            <v>ADMINISTRACION</v>
          </cell>
          <cell r="D300">
            <v>0</v>
          </cell>
          <cell r="E300">
            <v>0</v>
          </cell>
        </row>
        <row r="301">
          <cell r="A301" t="str">
            <v>5-1-1-4-03-001-002-002</v>
          </cell>
          <cell r="B301" t="str">
            <v>AFORE ADMINISTRACION</v>
          </cell>
          <cell r="C301" t="str">
            <v>ADMINISTRACION</v>
          </cell>
          <cell r="D301">
            <v>0</v>
          </cell>
          <cell r="E301">
            <v>0</v>
          </cell>
        </row>
        <row r="302">
          <cell r="A302" t="str">
            <v>5-1-1-4-03-002</v>
          </cell>
          <cell r="B302" t="str">
            <v>APORTACIONES AL SISTEMA PARA EL RETIRO COMERCIAL</v>
          </cell>
          <cell r="C302" t="str">
            <v>COMERCIAL</v>
          </cell>
          <cell r="D302">
            <v>0</v>
          </cell>
          <cell r="E302">
            <v>0</v>
          </cell>
        </row>
        <row r="303">
          <cell r="A303" t="str">
            <v>5-1-1-4-03-002-001</v>
          </cell>
          <cell r="B303" t="str">
            <v>CONFIANZA COMERCIAL</v>
          </cell>
          <cell r="C303" t="str">
            <v>COMERCIAL</v>
          </cell>
          <cell r="D303">
            <v>0</v>
          </cell>
          <cell r="E303">
            <v>0</v>
          </cell>
        </row>
        <row r="304">
          <cell r="A304" t="str">
            <v>5-1-1-4-03-002-001-001</v>
          </cell>
          <cell r="B304" t="str">
            <v>APORTACIONES PARA EL FONDO PROPIO COMERCIAL</v>
          </cell>
          <cell r="C304" t="str">
            <v>COMERCIAL</v>
          </cell>
          <cell r="D304">
            <v>0</v>
          </cell>
          <cell r="E304">
            <v>0</v>
          </cell>
        </row>
        <row r="305">
          <cell r="A305" t="str">
            <v>5-1-1-4-03-002-001-002</v>
          </cell>
          <cell r="B305" t="str">
            <v>AFORE COMERCIAL</v>
          </cell>
          <cell r="C305" t="str">
            <v>COMERCIAL</v>
          </cell>
          <cell r="D305">
            <v>0</v>
          </cell>
          <cell r="E305">
            <v>0</v>
          </cell>
        </row>
        <row r="306">
          <cell r="A306" t="str">
            <v>5-1-1-4-03-002-002</v>
          </cell>
          <cell r="B306" t="str">
            <v>SINDICALIZADOS COMERCIAL</v>
          </cell>
          <cell r="C306" t="str">
            <v>COMERCIAL</v>
          </cell>
          <cell r="D306">
            <v>0</v>
          </cell>
          <cell r="E306">
            <v>0</v>
          </cell>
        </row>
        <row r="307">
          <cell r="A307" t="str">
            <v>5-1-1-4-03-002-002-001</v>
          </cell>
          <cell r="B307" t="str">
            <v>APORTACIONES PARA EL FONDO PROPIO COMERCIAL</v>
          </cell>
          <cell r="C307" t="str">
            <v>COMERCIAL</v>
          </cell>
          <cell r="D307">
            <v>0</v>
          </cell>
          <cell r="E307">
            <v>0</v>
          </cell>
        </row>
        <row r="308">
          <cell r="A308" t="str">
            <v>5-1-1-4-03-002-002-002</v>
          </cell>
          <cell r="B308" t="str">
            <v>AFORE COMERCIAL</v>
          </cell>
          <cell r="C308" t="str">
            <v>COMERCIAL</v>
          </cell>
          <cell r="D308">
            <v>0</v>
          </cell>
          <cell r="E308">
            <v>0</v>
          </cell>
        </row>
        <row r="309">
          <cell r="A309" t="str">
            <v>5-1-1-4-03-003</v>
          </cell>
          <cell r="B309" t="str">
            <v>APORTACIONES AL SISTEMA PARA EL RETIRO OPERACION</v>
          </cell>
          <cell r="C309" t="str">
            <v>OPERACION</v>
          </cell>
          <cell r="D309">
            <v>0</v>
          </cell>
          <cell r="E309">
            <v>0</v>
          </cell>
        </row>
        <row r="310">
          <cell r="A310" t="str">
            <v>5-1-1-4-03-003-001</v>
          </cell>
          <cell r="B310" t="str">
            <v>CONFIANZA OPERACION</v>
          </cell>
          <cell r="C310" t="str">
            <v>OPERACION</v>
          </cell>
          <cell r="D310">
            <v>0</v>
          </cell>
          <cell r="E310">
            <v>0</v>
          </cell>
        </row>
        <row r="311">
          <cell r="A311" t="str">
            <v>5-1-1-4-03-003-001-001</v>
          </cell>
          <cell r="B311" t="str">
            <v>APORTACIONES PARA EL FONDO PROPIO OPERACION</v>
          </cell>
          <cell r="C311" t="str">
            <v>OPERACION</v>
          </cell>
          <cell r="D311">
            <v>0</v>
          </cell>
          <cell r="E311">
            <v>0</v>
          </cell>
        </row>
        <row r="312">
          <cell r="A312" t="str">
            <v>5-1-1-4-03-003-001-002</v>
          </cell>
          <cell r="B312" t="str">
            <v>AFORE OPERACION</v>
          </cell>
          <cell r="C312" t="str">
            <v>OPERACION</v>
          </cell>
          <cell r="D312">
            <v>0</v>
          </cell>
          <cell r="E312">
            <v>0</v>
          </cell>
        </row>
        <row r="313">
          <cell r="A313" t="str">
            <v>5-1-1-4-03-003-002</v>
          </cell>
          <cell r="B313" t="str">
            <v>SINDICALIZADOS OPERACION</v>
          </cell>
          <cell r="C313" t="str">
            <v>OPERACION</v>
          </cell>
          <cell r="D313">
            <v>0</v>
          </cell>
          <cell r="E313">
            <v>0</v>
          </cell>
        </row>
        <row r="314">
          <cell r="A314" t="str">
            <v>5-1-1-4-03-003-002-001</v>
          </cell>
          <cell r="B314" t="str">
            <v>APORTACIONES PARA EL FONDO PROPIO OPERACION</v>
          </cell>
          <cell r="C314" t="str">
            <v>OPERACION</v>
          </cell>
          <cell r="D314">
            <v>0</v>
          </cell>
          <cell r="E314">
            <v>0</v>
          </cell>
        </row>
        <row r="315">
          <cell r="A315" t="str">
            <v>5-1-1-4-03-003-002-002</v>
          </cell>
          <cell r="B315" t="str">
            <v>AFORE OPERACION</v>
          </cell>
          <cell r="C315" t="str">
            <v>OPERACION</v>
          </cell>
          <cell r="D315">
            <v>0</v>
          </cell>
          <cell r="E315">
            <v>0</v>
          </cell>
        </row>
        <row r="316">
          <cell r="A316" t="str">
            <v>5-1-1-4-03-004</v>
          </cell>
          <cell r="B316" t="str">
            <v>APORTACIONES AL SISTEMA PARA EL RETIRO SANEAMIENTO</v>
          </cell>
          <cell r="C316" t="str">
            <v>SANEAMIENTO</v>
          </cell>
          <cell r="D316">
            <v>0</v>
          </cell>
          <cell r="E316">
            <v>0</v>
          </cell>
        </row>
        <row r="317">
          <cell r="A317" t="str">
            <v>5-1-1-4-03-004-001</v>
          </cell>
          <cell r="B317" t="str">
            <v>CONFIANZA SANEAMIENTO</v>
          </cell>
          <cell r="C317" t="str">
            <v>SANEAMIENTO</v>
          </cell>
          <cell r="D317">
            <v>0</v>
          </cell>
          <cell r="E317">
            <v>0</v>
          </cell>
        </row>
        <row r="318">
          <cell r="A318" t="str">
            <v>5-1-1-4-03-004-001-001</v>
          </cell>
          <cell r="B318" t="str">
            <v>APORTACIONES PARA EL FONDO PROPIO SANEAMIENTO</v>
          </cell>
          <cell r="C318" t="str">
            <v>SANEAMIENTO</v>
          </cell>
          <cell r="D318">
            <v>0</v>
          </cell>
          <cell r="E318">
            <v>0</v>
          </cell>
        </row>
        <row r="319">
          <cell r="A319" t="str">
            <v>5-1-1-4-03-004-001-002</v>
          </cell>
          <cell r="B319" t="str">
            <v>AFORE SANEAMIENTO</v>
          </cell>
          <cell r="C319" t="str">
            <v>SANEAMIENTO</v>
          </cell>
          <cell r="D319">
            <v>0</v>
          </cell>
          <cell r="E319">
            <v>0</v>
          </cell>
        </row>
        <row r="320">
          <cell r="A320" t="str">
            <v>5-1-1-4-03-004-002</v>
          </cell>
          <cell r="B320" t="str">
            <v>SINDICALIZADOS SANEAMIENTO</v>
          </cell>
          <cell r="C320" t="str">
            <v>SANEAMIENTO</v>
          </cell>
          <cell r="D320">
            <v>0</v>
          </cell>
          <cell r="E320">
            <v>0</v>
          </cell>
        </row>
        <row r="321">
          <cell r="A321" t="str">
            <v>5-1-1-4-03-004-002-001</v>
          </cell>
          <cell r="B321" t="str">
            <v>APORTACIONES PARA EL FONDO PROPIO SANEAMIENTO</v>
          </cell>
          <cell r="C321" t="str">
            <v>SANEAMIENTO</v>
          </cell>
          <cell r="D321">
            <v>0</v>
          </cell>
          <cell r="E321">
            <v>0</v>
          </cell>
        </row>
        <row r="322">
          <cell r="A322" t="str">
            <v>5-1-1-4-03-004-002-002</v>
          </cell>
          <cell r="B322" t="str">
            <v>AFORE SANEAMIENTO</v>
          </cell>
          <cell r="C322" t="str">
            <v>SANEAMIENTO</v>
          </cell>
          <cell r="D322">
            <v>0</v>
          </cell>
          <cell r="E322">
            <v>0</v>
          </cell>
        </row>
        <row r="323">
          <cell r="A323" t="str">
            <v>5-1-1-4-04-001</v>
          </cell>
          <cell r="B323" t="str">
            <v>APORTACIONES PARA SEGUROS ADMINISTRACION</v>
          </cell>
          <cell r="C323" t="str">
            <v>ADMINISTRACION</v>
          </cell>
          <cell r="D323">
            <v>0</v>
          </cell>
          <cell r="E323">
            <v>0</v>
          </cell>
        </row>
        <row r="324">
          <cell r="A324" t="str">
            <v>5-1-1-4-04-001-001</v>
          </cell>
          <cell r="B324" t="str">
            <v>CONFIANZA ADMINISTRACION</v>
          </cell>
          <cell r="C324" t="str">
            <v>ADMINISTRACION</v>
          </cell>
          <cell r="D324">
            <v>0</v>
          </cell>
          <cell r="E324">
            <v>0</v>
          </cell>
        </row>
        <row r="325">
          <cell r="A325" t="str">
            <v>5-1-1-4-04-001-001-001</v>
          </cell>
          <cell r="B325" t="str">
            <v>CUOTAS PARA SEG DE VIDA ADMINISTRACION</v>
          </cell>
          <cell r="C325" t="str">
            <v>ADMINISTRACION</v>
          </cell>
          <cell r="D325">
            <v>0</v>
          </cell>
          <cell r="E325">
            <v>0</v>
          </cell>
        </row>
        <row r="326">
          <cell r="A326" t="str">
            <v>5-1-1-4-04-001-001-002</v>
          </cell>
          <cell r="B326" t="str">
            <v>CUOTAS POR RIESGOS DE TRABAJO ADMINISTRACION</v>
          </cell>
          <cell r="C326" t="str">
            <v>ADMINISTRACION</v>
          </cell>
          <cell r="D326">
            <v>0</v>
          </cell>
          <cell r="E326">
            <v>0</v>
          </cell>
        </row>
        <row r="327">
          <cell r="A327" t="str">
            <v>5-1-1-4-04-001-001-003</v>
          </cell>
          <cell r="B327" t="str">
            <v>SEGUROS DE CESANTIA EN EDAD AVANZADA ADMINISTRACION</v>
          </cell>
          <cell r="C327" t="str">
            <v>ADMINISTRACION</v>
          </cell>
          <cell r="D327">
            <v>0</v>
          </cell>
          <cell r="E327">
            <v>0</v>
          </cell>
        </row>
        <row r="328">
          <cell r="A328" t="str">
            <v>5-1-1-4-04-001-001-004</v>
          </cell>
          <cell r="B328" t="str">
            <v>SEGUROS DE GTOS MAYORES ADMINISTRACION</v>
          </cell>
          <cell r="C328" t="str">
            <v>ADMINISTRACION</v>
          </cell>
          <cell r="D328">
            <v>0</v>
          </cell>
          <cell r="E328">
            <v>0</v>
          </cell>
        </row>
        <row r="329">
          <cell r="A329" t="str">
            <v>5-1-1-4-04-001-001-005</v>
          </cell>
          <cell r="B329" t="str">
            <v>FIANZAS DE FIDELIDAD ADMINISTRACION</v>
          </cell>
          <cell r="C329" t="str">
            <v>ADMINISTRACION</v>
          </cell>
          <cell r="D329">
            <v>1273.95</v>
          </cell>
          <cell r="E329">
            <v>0</v>
          </cell>
        </row>
        <row r="330">
          <cell r="A330" t="str">
            <v>5-1-1-4-04-001-001-006</v>
          </cell>
          <cell r="B330" t="str">
            <v>SEGURO COLECTIVO DE TRABAJO ADMINISTRACION</v>
          </cell>
          <cell r="C330" t="str">
            <v>ADMINISTRACION</v>
          </cell>
          <cell r="D330">
            <v>0</v>
          </cell>
          <cell r="E330">
            <v>0</v>
          </cell>
        </row>
        <row r="331">
          <cell r="A331" t="str">
            <v>5-1-1-4-04-001-002</v>
          </cell>
          <cell r="B331" t="str">
            <v>SINDICALIZADOS ADMINISTRACION</v>
          </cell>
          <cell r="C331" t="str">
            <v>ADMINISTRACION</v>
          </cell>
          <cell r="D331">
            <v>0</v>
          </cell>
          <cell r="E331">
            <v>0</v>
          </cell>
        </row>
        <row r="332">
          <cell r="A332" t="str">
            <v>5-1-1-4-04-001-002-001</v>
          </cell>
          <cell r="B332" t="str">
            <v>CUOTAS PARA SEG DE VIDA ADMINISTRACION</v>
          </cell>
          <cell r="C332" t="str">
            <v>ADMINISTRACION</v>
          </cell>
          <cell r="D332">
            <v>0</v>
          </cell>
          <cell r="E332">
            <v>0</v>
          </cell>
        </row>
        <row r="333">
          <cell r="A333" t="str">
            <v>5-1-1-4-04-001-002-002</v>
          </cell>
          <cell r="B333" t="str">
            <v>CUOTAS POR RIESGOS DE TRABAJO ADMINISTRACION</v>
          </cell>
          <cell r="C333" t="str">
            <v>ADMINISTRACION</v>
          </cell>
          <cell r="D333">
            <v>0</v>
          </cell>
          <cell r="E333">
            <v>0</v>
          </cell>
        </row>
        <row r="334">
          <cell r="A334" t="str">
            <v>5-1-1-4-04-001-002-003</v>
          </cell>
          <cell r="B334" t="str">
            <v>SEGUROS DE CESANTIA EN EDAD AVANZADA ADMINISTRACION</v>
          </cell>
          <cell r="C334" t="str">
            <v>ADMINISTRACION</v>
          </cell>
          <cell r="D334">
            <v>0</v>
          </cell>
          <cell r="E334">
            <v>0</v>
          </cell>
        </row>
        <row r="335">
          <cell r="A335" t="str">
            <v>5-1-1-4-04-001-002-004</v>
          </cell>
          <cell r="B335" t="str">
            <v>SEGUROS DE GTOS MAYORES ADMINISTRACION</v>
          </cell>
          <cell r="C335" t="str">
            <v>ADMINISTRACION</v>
          </cell>
          <cell r="D335">
            <v>0</v>
          </cell>
          <cell r="E335">
            <v>0</v>
          </cell>
        </row>
        <row r="336">
          <cell r="A336" t="str">
            <v>5-1-1-4-04-001-002-005</v>
          </cell>
          <cell r="B336" t="str">
            <v>FIANZAS DE FIDELIDAD ADMINISTRACION</v>
          </cell>
          <cell r="C336" t="str">
            <v>ADMINISTRACION</v>
          </cell>
          <cell r="D336">
            <v>0</v>
          </cell>
          <cell r="E336">
            <v>0</v>
          </cell>
        </row>
        <row r="337">
          <cell r="A337" t="str">
            <v>5-1-1-4-04-001-002-006</v>
          </cell>
          <cell r="B337" t="str">
            <v>SEGURO COLECTIVO DE TRABAJO ADMINISTRACION</v>
          </cell>
          <cell r="C337" t="str">
            <v>ADMINISTRACION</v>
          </cell>
          <cell r="D337">
            <v>0</v>
          </cell>
          <cell r="E337">
            <v>0</v>
          </cell>
        </row>
        <row r="338">
          <cell r="A338" t="str">
            <v>5-1-1-4-04-002</v>
          </cell>
          <cell r="B338" t="str">
            <v>APORTACIONES PARA SEGUROS COMERCIAL</v>
          </cell>
          <cell r="C338" t="str">
            <v>COMERCIAL</v>
          </cell>
          <cell r="D338">
            <v>0</v>
          </cell>
          <cell r="E338">
            <v>0</v>
          </cell>
        </row>
        <row r="339">
          <cell r="A339" t="str">
            <v>5-1-1-4-04-002-001</v>
          </cell>
          <cell r="B339" t="str">
            <v>CONFIANZA COMERCIAL</v>
          </cell>
          <cell r="C339" t="str">
            <v>COMERCIAL</v>
          </cell>
          <cell r="D339">
            <v>0</v>
          </cell>
          <cell r="E339">
            <v>0</v>
          </cell>
        </row>
        <row r="340">
          <cell r="A340" t="str">
            <v>5-1-1-4-04-002-001-001</v>
          </cell>
          <cell r="B340" t="str">
            <v>CUOTAS PARA SEG DE VIDA COMERCIAL</v>
          </cell>
          <cell r="C340" t="str">
            <v>COMERCIAL</v>
          </cell>
          <cell r="D340">
            <v>0</v>
          </cell>
          <cell r="E340">
            <v>0</v>
          </cell>
        </row>
        <row r="341">
          <cell r="A341" t="str">
            <v>5-1-1-4-04-002-001-002</v>
          </cell>
          <cell r="B341" t="str">
            <v>CUOTAS POR RIESGOS DE TRABAJO COMERCIAL</v>
          </cell>
          <cell r="C341" t="str">
            <v>COMERCIAL</v>
          </cell>
          <cell r="D341">
            <v>0</v>
          </cell>
          <cell r="E341">
            <v>0</v>
          </cell>
        </row>
        <row r="342">
          <cell r="A342" t="str">
            <v>5-1-1-4-04-002-001-003</v>
          </cell>
          <cell r="B342" t="str">
            <v>SEGUROS DE CESANTIA EN EDAD AVANZADA COMERCIAL</v>
          </cell>
          <cell r="C342" t="str">
            <v>COMERCIAL</v>
          </cell>
          <cell r="D342">
            <v>0</v>
          </cell>
          <cell r="E342">
            <v>0</v>
          </cell>
        </row>
        <row r="343">
          <cell r="A343" t="str">
            <v>5-1-1-4-04-002-001-004</v>
          </cell>
          <cell r="B343" t="str">
            <v>SEGUROS DE GTOS MAYORES COMERCIAL</v>
          </cell>
          <cell r="C343" t="str">
            <v>COMERCIAL</v>
          </cell>
          <cell r="D343">
            <v>0</v>
          </cell>
          <cell r="E343">
            <v>0</v>
          </cell>
        </row>
        <row r="344">
          <cell r="A344" t="str">
            <v>5-1-1-4-04-002-001-005</v>
          </cell>
          <cell r="B344" t="str">
            <v>FIANZAS DE FIDELIDAD COMERCIAL</v>
          </cell>
          <cell r="C344" t="str">
            <v>COMERCIAL</v>
          </cell>
          <cell r="D344">
            <v>0</v>
          </cell>
          <cell r="E344">
            <v>0</v>
          </cell>
        </row>
        <row r="345">
          <cell r="A345" t="str">
            <v>5-1-1-4-04-002-001-006</v>
          </cell>
          <cell r="B345" t="str">
            <v>SEGURO COLECTIVO DE TRABAJO COMERCIAL</v>
          </cell>
          <cell r="C345" t="str">
            <v>COMERCIAL</v>
          </cell>
          <cell r="D345">
            <v>0</v>
          </cell>
          <cell r="E345">
            <v>0</v>
          </cell>
        </row>
        <row r="346">
          <cell r="A346" t="str">
            <v>5-1-1-4-04-002-002</v>
          </cell>
          <cell r="B346" t="str">
            <v>SINDICALIZADOS COMERCIAL</v>
          </cell>
          <cell r="C346" t="str">
            <v>COMERCIAL</v>
          </cell>
          <cell r="D346">
            <v>0</v>
          </cell>
          <cell r="E346">
            <v>0</v>
          </cell>
        </row>
        <row r="347">
          <cell r="A347" t="str">
            <v>5-1-1-4-04-002-002-001</v>
          </cell>
          <cell r="B347" t="str">
            <v>CUOTAS PARA SEG DE VIDA COMERCIAL</v>
          </cell>
          <cell r="C347" t="str">
            <v>COMERCIAL</v>
          </cell>
          <cell r="D347">
            <v>0</v>
          </cell>
          <cell r="E347">
            <v>0</v>
          </cell>
        </row>
        <row r="348">
          <cell r="A348" t="str">
            <v>5-1-1-4-04-002-002-002</v>
          </cell>
          <cell r="B348" t="str">
            <v>CUOTAS POR RIESGOS DE TRABAJO COMERCIAL</v>
          </cell>
          <cell r="C348" t="str">
            <v>COMERCIAL</v>
          </cell>
          <cell r="D348">
            <v>0</v>
          </cell>
          <cell r="E348">
            <v>0</v>
          </cell>
        </row>
        <row r="349">
          <cell r="A349" t="str">
            <v>5-1-1-4-04-002-002-003</v>
          </cell>
          <cell r="B349" t="str">
            <v>SEGUROS DE CESANTIA EN EDAD AVANZADA COMERCIAL</v>
          </cell>
          <cell r="C349" t="str">
            <v>COMERCIAL</v>
          </cell>
          <cell r="D349">
            <v>0</v>
          </cell>
          <cell r="E349">
            <v>0</v>
          </cell>
        </row>
        <row r="350">
          <cell r="A350" t="str">
            <v>5-1-1-4-04-002-002-004</v>
          </cell>
          <cell r="B350" t="str">
            <v>SEGUROS DE GTOS MAYORES COMERCIAL</v>
          </cell>
          <cell r="C350" t="str">
            <v>COMERCIAL</v>
          </cell>
          <cell r="D350">
            <v>0</v>
          </cell>
          <cell r="E350">
            <v>0</v>
          </cell>
        </row>
        <row r="351">
          <cell r="A351" t="str">
            <v>5-1-1-4-04-002-002-005</v>
          </cell>
          <cell r="B351" t="str">
            <v>FIANZAS DE FIDELIDAD COMERCIAL</v>
          </cell>
          <cell r="C351" t="str">
            <v>COMERCIAL</v>
          </cell>
          <cell r="D351">
            <v>0</v>
          </cell>
          <cell r="E351">
            <v>0</v>
          </cell>
        </row>
        <row r="352">
          <cell r="A352" t="str">
            <v>5-1-1-4-04-002-002-006</v>
          </cell>
          <cell r="B352" t="str">
            <v>SEGURO COLECTIVO DE TRABAJO COMERCIAL</v>
          </cell>
          <cell r="C352" t="str">
            <v>COMERCIAL</v>
          </cell>
          <cell r="D352">
            <v>0</v>
          </cell>
          <cell r="E352">
            <v>0</v>
          </cell>
        </row>
        <row r="353">
          <cell r="A353" t="str">
            <v>5-1-1-4-04-003</v>
          </cell>
          <cell r="B353" t="str">
            <v>APORTACIONES PARA SEGUROS OPERACION</v>
          </cell>
          <cell r="C353" t="str">
            <v>OPERACION</v>
          </cell>
          <cell r="D353">
            <v>0</v>
          </cell>
          <cell r="E353">
            <v>0</v>
          </cell>
        </row>
        <row r="354">
          <cell r="A354" t="str">
            <v>5-1-1-4-04-003-001</v>
          </cell>
          <cell r="B354" t="str">
            <v>CONFIANZA OPERACION</v>
          </cell>
          <cell r="C354" t="str">
            <v>OPERACION</v>
          </cell>
          <cell r="D354">
            <v>0</v>
          </cell>
          <cell r="E354">
            <v>0</v>
          </cell>
        </row>
        <row r="355">
          <cell r="A355" t="str">
            <v>5-1-1-4-04-003-001-001</v>
          </cell>
          <cell r="B355" t="str">
            <v>CUOTAS PARA SEG DE VIDA OPERACION</v>
          </cell>
          <cell r="C355" t="str">
            <v>OPERACION</v>
          </cell>
          <cell r="D355">
            <v>0</v>
          </cell>
          <cell r="E355">
            <v>0</v>
          </cell>
        </row>
        <row r="356">
          <cell r="A356" t="str">
            <v>5-1-1-4-04-003-001-002</v>
          </cell>
          <cell r="B356" t="str">
            <v>CUOTAS POR RIESGOS DE TRABAJO OPERACION</v>
          </cell>
          <cell r="C356" t="str">
            <v>OPERACION</v>
          </cell>
          <cell r="D356">
            <v>0</v>
          </cell>
          <cell r="E356">
            <v>0</v>
          </cell>
        </row>
        <row r="357">
          <cell r="A357" t="str">
            <v>5-1-1-4-04-003-001-003</v>
          </cell>
          <cell r="B357" t="str">
            <v>SEGUROS DE CESANTIA EN EDAD AVANZADA OPERACION</v>
          </cell>
          <cell r="C357" t="str">
            <v>OPERACION</v>
          </cell>
          <cell r="D357">
            <v>0</v>
          </cell>
          <cell r="E357">
            <v>0</v>
          </cell>
        </row>
        <row r="358">
          <cell r="A358" t="str">
            <v>5-1-1-4-04-003-001-004</v>
          </cell>
          <cell r="B358" t="str">
            <v>SEGUROS DE GTOS MAYORES OPERACION</v>
          </cell>
          <cell r="C358" t="str">
            <v>OPERACION</v>
          </cell>
          <cell r="D358">
            <v>0</v>
          </cell>
          <cell r="E358">
            <v>0</v>
          </cell>
        </row>
        <row r="359">
          <cell r="A359" t="str">
            <v>5-1-1-4-04-003-001-005</v>
          </cell>
          <cell r="B359" t="str">
            <v>FIANZAS DE FIDELIDAD OPERACION</v>
          </cell>
          <cell r="C359" t="str">
            <v>OPERACION</v>
          </cell>
          <cell r="D359">
            <v>0</v>
          </cell>
          <cell r="E359">
            <v>0</v>
          </cell>
        </row>
        <row r="360">
          <cell r="A360" t="str">
            <v>5-1-1-4-04-003-001-006</v>
          </cell>
          <cell r="B360" t="str">
            <v>SEGURO COLECTIVO DE TRABAJO OPERACION</v>
          </cell>
          <cell r="C360" t="str">
            <v>OPERACION</v>
          </cell>
          <cell r="D360">
            <v>0</v>
          </cell>
          <cell r="E360">
            <v>0</v>
          </cell>
        </row>
        <row r="361">
          <cell r="A361" t="str">
            <v>5-1-1-4-04-003-002</v>
          </cell>
          <cell r="B361" t="str">
            <v>SINDICALIZADOS OPERACION</v>
          </cell>
          <cell r="C361" t="str">
            <v>OPERACION</v>
          </cell>
          <cell r="D361">
            <v>0</v>
          </cell>
          <cell r="E361">
            <v>0</v>
          </cell>
        </row>
        <row r="362">
          <cell r="A362" t="str">
            <v>5-1-1-4-04-003-002-001</v>
          </cell>
          <cell r="B362" t="str">
            <v>CUOTAS PARA SEG DE VIDA OPERACION</v>
          </cell>
          <cell r="C362" t="str">
            <v>OPERACION</v>
          </cell>
          <cell r="D362">
            <v>0</v>
          </cell>
          <cell r="E362">
            <v>0</v>
          </cell>
        </row>
        <row r="363">
          <cell r="A363" t="str">
            <v>5-1-1-4-04-003-002-002</v>
          </cell>
          <cell r="B363" t="str">
            <v>CUOTAS POR RIESGOS DE TRABAJO OPERACION</v>
          </cell>
          <cell r="C363" t="str">
            <v>OPERACION</v>
          </cell>
          <cell r="D363">
            <v>0</v>
          </cell>
          <cell r="E363">
            <v>0</v>
          </cell>
        </row>
        <row r="364">
          <cell r="A364" t="str">
            <v>5-1-1-4-04-003-002-003</v>
          </cell>
          <cell r="B364" t="str">
            <v>SEGUROS DE CESANTIA EN EDAD AVANZADA OPERACION</v>
          </cell>
          <cell r="C364" t="str">
            <v>OPERACION</v>
          </cell>
          <cell r="D364">
            <v>0</v>
          </cell>
          <cell r="E364">
            <v>0</v>
          </cell>
        </row>
        <row r="365">
          <cell r="A365" t="str">
            <v>5-1-1-4-04-003-002-004</v>
          </cell>
          <cell r="B365" t="str">
            <v>SEGUROS DE GTOS MAYORES OPERACION</v>
          </cell>
          <cell r="C365" t="str">
            <v>OPERACION</v>
          </cell>
          <cell r="D365">
            <v>0</v>
          </cell>
          <cell r="E365">
            <v>0</v>
          </cell>
        </row>
        <row r="366">
          <cell r="A366" t="str">
            <v>5-1-1-4-04-003-002-005</v>
          </cell>
          <cell r="B366" t="str">
            <v>FIANZAS DE FIDELIDAD OPERACION</v>
          </cell>
          <cell r="C366" t="str">
            <v>OPERACION</v>
          </cell>
          <cell r="D366">
            <v>0</v>
          </cell>
          <cell r="E366">
            <v>0</v>
          </cell>
        </row>
        <row r="367">
          <cell r="A367" t="str">
            <v>5-1-1-4-04-003-002-006</v>
          </cell>
          <cell r="B367" t="str">
            <v>SEGURO COLECTIVO DE TRABAJO OPERACION</v>
          </cell>
          <cell r="C367" t="str">
            <v>OPERACION</v>
          </cell>
          <cell r="D367">
            <v>0</v>
          </cell>
          <cell r="E367">
            <v>0</v>
          </cell>
        </row>
        <row r="368">
          <cell r="A368" t="str">
            <v>5-1-1-4-04-004</v>
          </cell>
          <cell r="B368" t="str">
            <v>APORTACIONES PARA SEGUROS SANEAMIENTO</v>
          </cell>
          <cell r="C368" t="str">
            <v>SANEAMIENTO</v>
          </cell>
          <cell r="D368">
            <v>0</v>
          </cell>
          <cell r="E368">
            <v>0</v>
          </cell>
        </row>
        <row r="369">
          <cell r="A369" t="str">
            <v>5-1-1-4-04-004-001</v>
          </cell>
          <cell r="B369" t="str">
            <v>CONFIANZA SANEAMIENTO</v>
          </cell>
          <cell r="C369" t="str">
            <v>SANEAMIENTO</v>
          </cell>
          <cell r="D369">
            <v>0</v>
          </cell>
          <cell r="E369">
            <v>0</v>
          </cell>
        </row>
        <row r="370">
          <cell r="A370" t="str">
            <v>5-1-1-4-04-004-001-001</v>
          </cell>
          <cell r="B370" t="str">
            <v>CUOTAS PARA SEG DE VIDA SANEAMIENTO</v>
          </cell>
          <cell r="C370" t="str">
            <v>SANEAMIENTO</v>
          </cell>
          <cell r="D370">
            <v>0</v>
          </cell>
          <cell r="E370">
            <v>0</v>
          </cell>
        </row>
        <row r="371">
          <cell r="A371" t="str">
            <v>5-1-1-4-04-004-001-002</v>
          </cell>
          <cell r="B371" t="str">
            <v>CUOTAS POR RIESGOS DE TRABAJO SANEAMIENTO</v>
          </cell>
          <cell r="C371" t="str">
            <v>SANEAMIENTO</v>
          </cell>
          <cell r="D371">
            <v>0</v>
          </cell>
          <cell r="E371">
            <v>0</v>
          </cell>
        </row>
        <row r="372">
          <cell r="A372" t="str">
            <v>5-1-1-4-04-004-001-003</v>
          </cell>
          <cell r="B372" t="str">
            <v>SEGUROS DE CESANTIA EN EDAD AVANZADA SANEAMIENTO</v>
          </cell>
          <cell r="C372" t="str">
            <v>SANEAMIENTO</v>
          </cell>
          <cell r="D372">
            <v>0</v>
          </cell>
          <cell r="E372">
            <v>0</v>
          </cell>
        </row>
        <row r="373">
          <cell r="A373" t="str">
            <v>5-1-1-4-04-004-001-004</v>
          </cell>
          <cell r="B373" t="str">
            <v>SEGUROS DE GTOS MAYORES SANEAMIENTO</v>
          </cell>
          <cell r="C373" t="str">
            <v>SANEAMIENTO</v>
          </cell>
          <cell r="D373">
            <v>0</v>
          </cell>
          <cell r="E373">
            <v>0</v>
          </cell>
        </row>
        <row r="374">
          <cell r="A374" t="str">
            <v>5-1-1-4-04-004-001-005</v>
          </cell>
          <cell r="B374" t="str">
            <v>FIANZAS DE FIDELIDAD SANEAMIENTO</v>
          </cell>
          <cell r="C374" t="str">
            <v>SANEAMIENTO</v>
          </cell>
          <cell r="D374">
            <v>0</v>
          </cell>
          <cell r="E374">
            <v>0</v>
          </cell>
        </row>
        <row r="375">
          <cell r="A375" t="str">
            <v>5-1-1-4-04-004-001-006</v>
          </cell>
          <cell r="B375" t="str">
            <v>SEGURO COLECTIVO DE TRABAJO SANEAMIENTO</v>
          </cell>
          <cell r="C375" t="str">
            <v>SANEAMIENTO</v>
          </cell>
          <cell r="D375">
            <v>0</v>
          </cell>
          <cell r="E375">
            <v>0</v>
          </cell>
        </row>
        <row r="376">
          <cell r="A376" t="str">
            <v>5-1-1-4-04-004-002</v>
          </cell>
          <cell r="B376" t="str">
            <v>SINDICALIZADOS SANEAMIENTO</v>
          </cell>
          <cell r="C376" t="str">
            <v>SANEAMIENTO</v>
          </cell>
          <cell r="D376">
            <v>0</v>
          </cell>
          <cell r="E376">
            <v>0</v>
          </cell>
        </row>
        <row r="377">
          <cell r="A377" t="str">
            <v>5-1-1-4-04-004-002-001</v>
          </cell>
          <cell r="B377" t="str">
            <v>CUOTAS PARA SEG DE VIDA SANEAMIENTO</v>
          </cell>
          <cell r="C377" t="str">
            <v>SANEAMIENTO</v>
          </cell>
          <cell r="D377">
            <v>0</v>
          </cell>
          <cell r="E377">
            <v>0</v>
          </cell>
        </row>
        <row r="378">
          <cell r="A378" t="str">
            <v>5-1-1-4-04-004-002-002</v>
          </cell>
          <cell r="B378" t="str">
            <v>CUOTAS POR RIESGOS DE TRABAJO SANEAMIENTO</v>
          </cell>
          <cell r="C378" t="str">
            <v>SANEAMIENTO</v>
          </cell>
          <cell r="D378">
            <v>0</v>
          </cell>
          <cell r="E378">
            <v>0</v>
          </cell>
        </row>
        <row r="379">
          <cell r="A379" t="str">
            <v>5-1-1-4-04-004-002-003</v>
          </cell>
          <cell r="B379" t="str">
            <v>SEGUROS DE CESANTIA EN EDAD AVANZADA SANEAMIENTO</v>
          </cell>
          <cell r="C379" t="str">
            <v>SANEAMIENTO</v>
          </cell>
          <cell r="D379">
            <v>0</v>
          </cell>
          <cell r="E379">
            <v>0</v>
          </cell>
        </row>
        <row r="380">
          <cell r="A380" t="str">
            <v>5-1-1-4-04-004-002-004</v>
          </cell>
          <cell r="B380" t="str">
            <v>SEGUROS DE GTOS MAYORES SANEAMIENTO</v>
          </cell>
          <cell r="C380" t="str">
            <v>SANEAMIENTO</v>
          </cell>
          <cell r="D380">
            <v>0</v>
          </cell>
          <cell r="E380">
            <v>0</v>
          </cell>
        </row>
        <row r="381">
          <cell r="A381" t="str">
            <v>5-1-1-4-04-004-002-005</v>
          </cell>
          <cell r="B381" t="str">
            <v>FIANZAS DE FIDELIDAD SANEAMIENTO</v>
          </cell>
          <cell r="C381" t="str">
            <v>SANEAMIENTO</v>
          </cell>
          <cell r="D381">
            <v>0</v>
          </cell>
          <cell r="E381">
            <v>0</v>
          </cell>
        </row>
        <row r="382">
          <cell r="A382" t="str">
            <v>5-1-1-4-04-004-002-006</v>
          </cell>
          <cell r="B382" t="str">
            <v>SEGURO COLECTIVO DE TRABAJO SANEAMIENTO</v>
          </cell>
          <cell r="C382" t="str">
            <v>SANEAMIENTO</v>
          </cell>
          <cell r="D382">
            <v>0</v>
          </cell>
          <cell r="E382">
            <v>0</v>
          </cell>
        </row>
        <row r="383">
          <cell r="A383" t="str">
            <v>5-1-1-4-05-001</v>
          </cell>
          <cell r="B383" t="str">
            <v>CONSULTORIO INTERNO JMAS ADMINISTRACION</v>
          </cell>
          <cell r="C383" t="str">
            <v>ADMINISTRACION</v>
          </cell>
          <cell r="D383">
            <v>0</v>
          </cell>
          <cell r="E383">
            <v>0</v>
          </cell>
        </row>
        <row r="384">
          <cell r="A384" t="str">
            <v>5-1-1-5</v>
          </cell>
          <cell r="B384" t="str">
            <v xml:space="preserve">OTRAS PRESTACIONES SOCIALES Y ECONOMICAS </v>
          </cell>
          <cell r="D384">
            <v>0</v>
          </cell>
          <cell r="E384">
            <v>0</v>
          </cell>
        </row>
        <row r="385">
          <cell r="A385" t="str">
            <v>5-1-1-5-01-001</v>
          </cell>
          <cell r="B385" t="str">
            <v>CUOTAS PARA EL FONDO DE AHORRO Y FONDO DE TRABAJO ADMINISTRACION</v>
          </cell>
          <cell r="C385" t="str">
            <v>ADMINISTRACION</v>
          </cell>
          <cell r="D385">
            <v>0</v>
          </cell>
          <cell r="E385">
            <v>0</v>
          </cell>
        </row>
        <row r="386">
          <cell r="A386" t="str">
            <v>5-1-1-5-01-001-001</v>
          </cell>
          <cell r="B386" t="str">
            <v>CONFIANZA ADMINISTRACION</v>
          </cell>
          <cell r="C386" t="str">
            <v>ADMINISTRACION</v>
          </cell>
          <cell r="D386">
            <v>0</v>
          </cell>
          <cell r="E386">
            <v>0</v>
          </cell>
        </row>
        <row r="387">
          <cell r="A387" t="str">
            <v>5-1-1-5-01-001-002</v>
          </cell>
          <cell r="B387" t="str">
            <v>SINDICALIZADOS ADMINISTRACION</v>
          </cell>
          <cell r="C387" t="str">
            <v>ADMINISTRACION</v>
          </cell>
          <cell r="D387">
            <v>0</v>
          </cell>
          <cell r="E387">
            <v>0</v>
          </cell>
        </row>
        <row r="388">
          <cell r="A388" t="str">
            <v>5-1-1-5-01-002</v>
          </cell>
          <cell r="B388" t="str">
            <v>CUOTAS PARA EL FONDO DE AHORRO Y FONDO DE TRABAJO COMERCIAL</v>
          </cell>
          <cell r="C388" t="str">
            <v>COMERCIAL</v>
          </cell>
          <cell r="D388">
            <v>0</v>
          </cell>
          <cell r="E388">
            <v>0</v>
          </cell>
        </row>
        <row r="389">
          <cell r="A389" t="str">
            <v>5-1-1-5-01-002-001</v>
          </cell>
          <cell r="B389" t="str">
            <v>CONFIANZA COMERCIAL</v>
          </cell>
          <cell r="C389" t="str">
            <v>COMERCIAL</v>
          </cell>
          <cell r="D389">
            <v>0</v>
          </cell>
          <cell r="E389">
            <v>0</v>
          </cell>
        </row>
        <row r="390">
          <cell r="A390" t="str">
            <v>5-1-1-5-01-002-002</v>
          </cell>
          <cell r="B390" t="str">
            <v>SINDICALIZADOS COMERCIAL</v>
          </cell>
          <cell r="C390" t="str">
            <v>COMERCIAL</v>
          </cell>
          <cell r="D390">
            <v>0</v>
          </cell>
          <cell r="E390">
            <v>0</v>
          </cell>
        </row>
        <row r="391">
          <cell r="A391" t="str">
            <v>5-1-1-5-01-003</v>
          </cell>
          <cell r="B391" t="str">
            <v>CUOTAS PARA EL FONDO DE AHORRO Y FONDO DE TRABAJO OPERACION</v>
          </cell>
          <cell r="C391" t="str">
            <v>OPERACION</v>
          </cell>
          <cell r="D391">
            <v>0</v>
          </cell>
          <cell r="E391">
            <v>0</v>
          </cell>
        </row>
        <row r="392">
          <cell r="A392" t="str">
            <v>5-1-1-5-01-003-001</v>
          </cell>
          <cell r="B392" t="str">
            <v>CONFIANZA OPERACION</v>
          </cell>
          <cell r="C392" t="str">
            <v>OPERACION</v>
          </cell>
          <cell r="D392">
            <v>0</v>
          </cell>
          <cell r="E392">
            <v>0</v>
          </cell>
        </row>
        <row r="393">
          <cell r="A393" t="str">
            <v>5-1-1-5-01-003-002</v>
          </cell>
          <cell r="B393" t="str">
            <v>SINDICALIZADOS OPERACION</v>
          </cell>
          <cell r="C393" t="str">
            <v>OPERACION</v>
          </cell>
          <cell r="D393">
            <v>0</v>
          </cell>
          <cell r="E393">
            <v>0</v>
          </cell>
        </row>
        <row r="394">
          <cell r="A394" t="str">
            <v>5-1-1-5-01-004</v>
          </cell>
          <cell r="B394" t="str">
            <v>CUOTAS PARA EL FONDO DE AHORRO Y FONDO DE TRABAJO SANEAMIENTO</v>
          </cell>
          <cell r="C394" t="str">
            <v>SANEAMIENTO</v>
          </cell>
          <cell r="D394">
            <v>0</v>
          </cell>
          <cell r="E394">
            <v>0</v>
          </cell>
        </row>
        <row r="395">
          <cell r="A395" t="str">
            <v>5-1-1-5-01-004-001</v>
          </cell>
          <cell r="B395" t="str">
            <v>CONFIANZA SANEAMIENTO</v>
          </cell>
          <cell r="C395" t="str">
            <v>SANEAMIENTO</v>
          </cell>
          <cell r="D395">
            <v>0</v>
          </cell>
          <cell r="E395">
            <v>0</v>
          </cell>
        </row>
        <row r="396">
          <cell r="A396" t="str">
            <v>5-1-1-5-01-004-002</v>
          </cell>
          <cell r="B396" t="str">
            <v>SINDICALIZADOS SANEAMIENTO</v>
          </cell>
          <cell r="C396" t="str">
            <v>SANEAMIENTO</v>
          </cell>
          <cell r="D396">
            <v>0</v>
          </cell>
          <cell r="E396">
            <v>0</v>
          </cell>
        </row>
        <row r="397">
          <cell r="A397" t="str">
            <v>5-1-1-5-02-001</v>
          </cell>
          <cell r="B397" t="str">
            <v>INDEMNIZACIONES ADMINISTRACION</v>
          </cell>
          <cell r="C397" t="str">
            <v>ADMINISTRACION</v>
          </cell>
          <cell r="D397">
            <v>0</v>
          </cell>
          <cell r="E397">
            <v>0</v>
          </cell>
        </row>
        <row r="398">
          <cell r="A398" t="str">
            <v>5-1-1-5-02-001-001</v>
          </cell>
          <cell r="B398" t="str">
            <v>CONFIANZA ADMINISTRACION</v>
          </cell>
          <cell r="C398" t="str">
            <v>ADMINISTRACION</v>
          </cell>
          <cell r="D398">
            <v>0</v>
          </cell>
          <cell r="E398">
            <v>0</v>
          </cell>
        </row>
        <row r="399">
          <cell r="A399" t="str">
            <v>5-1-1-5-02-001-002</v>
          </cell>
          <cell r="B399" t="str">
            <v>SINDICALIZADOS ADMINISTRACION</v>
          </cell>
          <cell r="C399" t="str">
            <v>ADMINISTRACION</v>
          </cell>
          <cell r="D399">
            <v>0</v>
          </cell>
          <cell r="E399">
            <v>0</v>
          </cell>
        </row>
        <row r="400">
          <cell r="A400" t="str">
            <v>5-1-1-5-02-002</v>
          </cell>
          <cell r="B400" t="str">
            <v>INDEMNIZACIONES COMERCIAL</v>
          </cell>
          <cell r="C400" t="str">
            <v>COMERCIAL</v>
          </cell>
          <cell r="D400">
            <v>0</v>
          </cell>
          <cell r="E400">
            <v>0</v>
          </cell>
        </row>
        <row r="401">
          <cell r="A401" t="str">
            <v>5-1-1-5-02-002-001</v>
          </cell>
          <cell r="B401" t="str">
            <v>CONFIANZA COMERCIAL</v>
          </cell>
          <cell r="C401" t="str">
            <v>COMERCIAL</v>
          </cell>
          <cell r="D401">
            <v>0</v>
          </cell>
          <cell r="E401">
            <v>0</v>
          </cell>
        </row>
        <row r="402">
          <cell r="A402" t="str">
            <v>5-1-1-5-02-002-002</v>
          </cell>
          <cell r="B402" t="str">
            <v>SINDICALIZADOS COMERCIAL</v>
          </cell>
          <cell r="C402" t="str">
            <v>COMERCIAL</v>
          </cell>
          <cell r="D402">
            <v>0</v>
          </cell>
          <cell r="E402">
            <v>0</v>
          </cell>
        </row>
        <row r="403">
          <cell r="A403" t="str">
            <v>5-1-1-5-02-003</v>
          </cell>
          <cell r="B403" t="str">
            <v>INDEMNIZACIONES OPERACION</v>
          </cell>
          <cell r="C403" t="str">
            <v>OPERACION</v>
          </cell>
          <cell r="D403">
            <v>0</v>
          </cell>
          <cell r="E403">
            <v>0</v>
          </cell>
        </row>
        <row r="404">
          <cell r="A404" t="str">
            <v>5-1-1-5-02-003-001</v>
          </cell>
          <cell r="B404" t="str">
            <v>CONFIANZA OPERACION</v>
          </cell>
          <cell r="C404" t="str">
            <v>OPERACION</v>
          </cell>
          <cell r="D404">
            <v>0</v>
          </cell>
          <cell r="E404">
            <v>0</v>
          </cell>
        </row>
        <row r="405">
          <cell r="A405" t="str">
            <v>5-1-1-5-02-003-002</v>
          </cell>
          <cell r="B405" t="str">
            <v>SINDICALIZADOS OPERACION</v>
          </cell>
          <cell r="C405" t="str">
            <v>OPERACION</v>
          </cell>
          <cell r="D405">
            <v>0</v>
          </cell>
          <cell r="E405">
            <v>0</v>
          </cell>
        </row>
        <row r="406">
          <cell r="A406" t="str">
            <v>5-1-1-5-02-003-003</v>
          </cell>
          <cell r="B406" t="str">
            <v>EVENTUALES OPERACION</v>
          </cell>
          <cell r="C406" t="str">
            <v>OPERACION</v>
          </cell>
          <cell r="D406">
            <v>0</v>
          </cell>
          <cell r="E406">
            <v>0</v>
          </cell>
        </row>
        <row r="407">
          <cell r="A407" t="str">
            <v>5-1-1-5-02-004</v>
          </cell>
          <cell r="B407" t="str">
            <v>INDEMNIZACIONES SANEAMIENTO</v>
          </cell>
          <cell r="C407" t="str">
            <v>SANEAMIENTO</v>
          </cell>
          <cell r="D407">
            <v>0</v>
          </cell>
          <cell r="E407">
            <v>0</v>
          </cell>
        </row>
        <row r="408">
          <cell r="A408" t="str">
            <v>5-1-1-5-02-004-001</v>
          </cell>
          <cell r="B408" t="str">
            <v>CONFIANZA SANEAMIENTO</v>
          </cell>
          <cell r="C408" t="str">
            <v>SANEAMIENTO</v>
          </cell>
          <cell r="D408">
            <v>0</v>
          </cell>
          <cell r="E408">
            <v>0</v>
          </cell>
        </row>
        <row r="409">
          <cell r="A409" t="str">
            <v>5-1-1-5-02-004-002</v>
          </cell>
          <cell r="B409" t="str">
            <v>SINDICALIZADOS SANEAMIENTO</v>
          </cell>
          <cell r="C409" t="str">
            <v>SANEAMIENTO</v>
          </cell>
          <cell r="D409">
            <v>0</v>
          </cell>
          <cell r="E409">
            <v>0</v>
          </cell>
        </row>
        <row r="410">
          <cell r="A410" t="str">
            <v>5-1-1-5-03-001</v>
          </cell>
          <cell r="B410" t="str">
            <v>PRESTACIONES Y HABERES DE RETIRO ADMINISTRACION</v>
          </cell>
          <cell r="C410" t="str">
            <v>ADMINISTRACION</v>
          </cell>
          <cell r="D410">
            <v>0</v>
          </cell>
          <cell r="E410">
            <v>0</v>
          </cell>
        </row>
        <row r="411">
          <cell r="A411" t="str">
            <v>5-1-1-5-03-001-001</v>
          </cell>
          <cell r="B411" t="str">
            <v>CONFIANZA ADMINISTRACION</v>
          </cell>
          <cell r="C411" t="str">
            <v>ADMINISTRACION</v>
          </cell>
          <cell r="D411">
            <v>0</v>
          </cell>
          <cell r="E411">
            <v>0</v>
          </cell>
        </row>
        <row r="412">
          <cell r="A412" t="str">
            <v>5-1-1-5-03-001-002</v>
          </cell>
          <cell r="B412" t="str">
            <v>SINDICALIZADOS ADMINISTRACION</v>
          </cell>
          <cell r="C412" t="str">
            <v>ADMINISTRACION</v>
          </cell>
          <cell r="D412">
            <v>0</v>
          </cell>
          <cell r="E412">
            <v>0</v>
          </cell>
        </row>
        <row r="413">
          <cell r="A413" t="str">
            <v>5-1-1-5-03-002</v>
          </cell>
          <cell r="B413" t="str">
            <v>PRESTACIONES Y HABERES DE RETIRO COMERCIAL</v>
          </cell>
          <cell r="C413" t="str">
            <v>COMERCIAL</v>
          </cell>
          <cell r="D413">
            <v>0</v>
          </cell>
          <cell r="E413">
            <v>0</v>
          </cell>
        </row>
        <row r="414">
          <cell r="A414" t="str">
            <v>5-1-1-5-03-002-001</v>
          </cell>
          <cell r="B414" t="str">
            <v>CONFIANZA COMERCIAL</v>
          </cell>
          <cell r="C414" t="str">
            <v>COMERCIAL</v>
          </cell>
          <cell r="D414">
            <v>0</v>
          </cell>
          <cell r="E414">
            <v>0</v>
          </cell>
        </row>
        <row r="415">
          <cell r="A415" t="str">
            <v>5-1-1-5-03-002-002</v>
          </cell>
          <cell r="B415" t="str">
            <v>SINDICALIZADOS COMERCIAL</v>
          </cell>
          <cell r="C415" t="str">
            <v>COMERCIAL</v>
          </cell>
          <cell r="D415">
            <v>0</v>
          </cell>
          <cell r="E415">
            <v>0</v>
          </cell>
        </row>
        <row r="416">
          <cell r="A416" t="str">
            <v>5-1-1-5-03-003</v>
          </cell>
          <cell r="B416" t="str">
            <v>PRESTACIONES Y HABERES DE RETIRO OPERACION</v>
          </cell>
          <cell r="C416" t="str">
            <v>OPERACION</v>
          </cell>
          <cell r="D416">
            <v>0</v>
          </cell>
          <cell r="E416">
            <v>0</v>
          </cell>
        </row>
        <row r="417">
          <cell r="A417" t="str">
            <v>5-1-1-5-03-003-001</v>
          </cell>
          <cell r="B417" t="str">
            <v>CONFIANZA OPERACION</v>
          </cell>
          <cell r="C417" t="str">
            <v>OPERACION</v>
          </cell>
          <cell r="D417">
            <v>0</v>
          </cell>
          <cell r="E417">
            <v>0</v>
          </cell>
        </row>
        <row r="418">
          <cell r="A418" t="str">
            <v>5-1-1-5-03-003-002</v>
          </cell>
          <cell r="B418" t="str">
            <v>SINDICALIZADOS OPERACION</v>
          </cell>
          <cell r="C418" t="str">
            <v>OPERACION</v>
          </cell>
          <cell r="D418">
            <v>0</v>
          </cell>
          <cell r="E418">
            <v>0</v>
          </cell>
        </row>
        <row r="419">
          <cell r="A419" t="str">
            <v>5-1-1-5-03-004</v>
          </cell>
          <cell r="B419" t="str">
            <v>PRESTACIONES Y HABERES DE RETIRO SANEAMIENTO</v>
          </cell>
          <cell r="C419" t="str">
            <v>SANEAMIENTO</v>
          </cell>
          <cell r="D419">
            <v>0</v>
          </cell>
          <cell r="E419">
            <v>0</v>
          </cell>
        </row>
        <row r="420">
          <cell r="A420" t="str">
            <v>5-1-1-5-03-004-001</v>
          </cell>
          <cell r="B420" t="str">
            <v>CONFIANZA SANEAMIENTO</v>
          </cell>
          <cell r="C420" t="str">
            <v>SANEAMIENTO</v>
          </cell>
          <cell r="D420">
            <v>0</v>
          </cell>
          <cell r="E420">
            <v>0</v>
          </cell>
        </row>
        <row r="421">
          <cell r="A421" t="str">
            <v>5-1-1-5-03-004-002</v>
          </cell>
          <cell r="B421" t="str">
            <v>SINDICALIZADOS SANEAMIENTO</v>
          </cell>
          <cell r="C421" t="str">
            <v>SANEAMIENTO</v>
          </cell>
          <cell r="D421">
            <v>0</v>
          </cell>
          <cell r="E421">
            <v>0</v>
          </cell>
        </row>
        <row r="422">
          <cell r="A422" t="str">
            <v>5-1-1-5-04-001</v>
          </cell>
          <cell r="B422" t="str">
            <v>PRESTACIONES CONTRACTUALES ADMINISTRACION</v>
          </cell>
          <cell r="C422" t="str">
            <v>ADMINISTRACION</v>
          </cell>
          <cell r="D422">
            <v>0</v>
          </cell>
          <cell r="E422">
            <v>0</v>
          </cell>
        </row>
        <row r="423">
          <cell r="A423" t="str">
            <v>5-1-1-5-04-001-001</v>
          </cell>
          <cell r="B423" t="str">
            <v>CONFIANZA ADMINISTRACION</v>
          </cell>
          <cell r="C423" t="str">
            <v>ADMINISTRACION</v>
          </cell>
          <cell r="D423">
            <v>0</v>
          </cell>
          <cell r="E423">
            <v>0</v>
          </cell>
        </row>
        <row r="424">
          <cell r="A424" t="str">
            <v>5-1-1-5-04-001-001-001</v>
          </cell>
          <cell r="B424" t="str">
            <v>AYUDA PARA LENTES ADMINISTRACION</v>
          </cell>
          <cell r="C424" t="str">
            <v>ADMINISTRACION</v>
          </cell>
          <cell r="D424">
            <v>0</v>
          </cell>
          <cell r="E424">
            <v>0</v>
          </cell>
        </row>
        <row r="425">
          <cell r="A425" t="str">
            <v>5-1-1-5-04-001-001-002</v>
          </cell>
          <cell r="B425" t="str">
            <v>BONO Y AYUDA DE GUARDERIA ADMINISTRACION</v>
          </cell>
          <cell r="C425" t="str">
            <v>ADMINISTRACION</v>
          </cell>
          <cell r="D425">
            <v>0</v>
          </cell>
          <cell r="E425">
            <v>0</v>
          </cell>
        </row>
        <row r="426">
          <cell r="A426" t="str">
            <v>5-1-1-5-04-001-001-003</v>
          </cell>
          <cell r="B426" t="str">
            <v>BONO Y AYUDA DE TRANSPORTE ADMINISTRACION</v>
          </cell>
          <cell r="C426" t="str">
            <v>ADMINISTRACION</v>
          </cell>
          <cell r="D426">
            <v>0</v>
          </cell>
          <cell r="E426">
            <v>0</v>
          </cell>
        </row>
        <row r="427">
          <cell r="A427" t="str">
            <v>5-1-1-5-04-001-001-004</v>
          </cell>
          <cell r="B427" t="str">
            <v>DESPENSA ADMINISTRACION</v>
          </cell>
          <cell r="C427" t="str">
            <v>ADMINISTRACION</v>
          </cell>
          <cell r="D427">
            <v>0</v>
          </cell>
          <cell r="E427">
            <v>0</v>
          </cell>
        </row>
        <row r="428">
          <cell r="A428" t="str">
            <v>5-1-1-5-04-001-001-005</v>
          </cell>
          <cell r="B428" t="str">
            <v>GASTOS FUNERARIOS ADMINISTRACION</v>
          </cell>
          <cell r="C428" t="str">
            <v>ADMINISTRACION</v>
          </cell>
          <cell r="D428">
            <v>0</v>
          </cell>
          <cell r="E428">
            <v>0</v>
          </cell>
        </row>
        <row r="429">
          <cell r="A429" t="str">
            <v>5-1-1-5-04-001-001-006</v>
          </cell>
          <cell r="B429" t="str">
            <v>PREVISION SOCIAL MULTIPLE ADMINISTRACION</v>
          </cell>
          <cell r="C429" t="str">
            <v>ADMINISTRACION</v>
          </cell>
          <cell r="D429">
            <v>0</v>
          </cell>
          <cell r="E429">
            <v>0</v>
          </cell>
        </row>
        <row r="430">
          <cell r="A430" t="str">
            <v>5-1-1-5-04-001-001-007</v>
          </cell>
          <cell r="B430" t="str">
            <v>APOYO P EQ DE TRABAJO Y VESTUARIO ADMINISTRACION</v>
          </cell>
          <cell r="C430" t="str">
            <v>ADMINISTRACION</v>
          </cell>
          <cell r="D430">
            <v>0</v>
          </cell>
          <cell r="E430">
            <v>0</v>
          </cell>
        </row>
        <row r="431">
          <cell r="A431" t="str">
            <v>5-1-1-5-04-001-001-008</v>
          </cell>
          <cell r="B431" t="str">
            <v>BECAS P/HIJOS EMPLEADOS ADMINISTRACION</v>
          </cell>
          <cell r="C431" t="str">
            <v>ADMINISTRACION</v>
          </cell>
          <cell r="D431">
            <v>0</v>
          </cell>
          <cell r="E431">
            <v>0</v>
          </cell>
        </row>
        <row r="432">
          <cell r="A432" t="str">
            <v>5-1-1-5-04-001-001-009</v>
          </cell>
          <cell r="B432" t="str">
            <v>DIAS ECONOMICOS ADMINISTRACION</v>
          </cell>
          <cell r="C432" t="str">
            <v>ADMINISTRACION</v>
          </cell>
          <cell r="D432">
            <v>0</v>
          </cell>
          <cell r="E432">
            <v>0</v>
          </cell>
        </row>
        <row r="433">
          <cell r="A433" t="str">
            <v>5-1-1-5-04-001-001-010</v>
          </cell>
          <cell r="B433" t="str">
            <v>PAGOS POR DEFUNCION ADMINISTRACION</v>
          </cell>
          <cell r="C433" t="str">
            <v>ADMINISTRACION</v>
          </cell>
          <cell r="D433">
            <v>0</v>
          </cell>
          <cell r="E433">
            <v>0</v>
          </cell>
        </row>
        <row r="434">
          <cell r="A434" t="str">
            <v>5-1-1-5-04-001-001-011</v>
          </cell>
          <cell r="B434" t="str">
            <v>EVENTOS SOCIALES AL PERSONAL ADMINISTRACION</v>
          </cell>
          <cell r="C434" t="str">
            <v>ADMINISTRACION</v>
          </cell>
          <cell r="D434">
            <v>0</v>
          </cell>
          <cell r="E434">
            <v>0</v>
          </cell>
        </row>
        <row r="435">
          <cell r="A435" t="str">
            <v>5-1-1-5-04-001-001-012</v>
          </cell>
          <cell r="B435" t="str">
            <v>AYUDA PARA RENTA ADMINISTRACION</v>
          </cell>
          <cell r="C435" t="str">
            <v>ADMINISTRACION</v>
          </cell>
          <cell r="D435">
            <v>0</v>
          </cell>
          <cell r="E435">
            <v>0</v>
          </cell>
        </row>
        <row r="436">
          <cell r="A436" t="str">
            <v>5-1-1-5-04-001-001-013</v>
          </cell>
          <cell r="B436" t="str">
            <v>PARTICIPACIONES AL SINDICATO ADMINISTRACION</v>
          </cell>
          <cell r="C436" t="str">
            <v>ADMINISTRACION</v>
          </cell>
          <cell r="D436">
            <v>0</v>
          </cell>
          <cell r="E436">
            <v>0</v>
          </cell>
        </row>
        <row r="437">
          <cell r="A437" t="str">
            <v>5-1-1-5-04-001-001-014</v>
          </cell>
          <cell r="B437" t="str">
            <v>DIA DESC. TRABAJADO ADMINISTRACION</v>
          </cell>
          <cell r="C437" t="str">
            <v>ADMINISTRACION</v>
          </cell>
          <cell r="D437">
            <v>0</v>
          </cell>
          <cell r="E437">
            <v>0</v>
          </cell>
        </row>
        <row r="438">
          <cell r="A438" t="str">
            <v>5-1-1-5-04-001-002</v>
          </cell>
          <cell r="B438" t="str">
            <v>SINDICALIZADOS ADMINISTRACION</v>
          </cell>
          <cell r="C438" t="str">
            <v>ADMINISTRACION</v>
          </cell>
          <cell r="D438">
            <v>0</v>
          </cell>
          <cell r="E438">
            <v>0</v>
          </cell>
        </row>
        <row r="439">
          <cell r="A439" t="str">
            <v>5-1-1-5-04-001-002-001</v>
          </cell>
          <cell r="B439" t="str">
            <v>AYUDA PARA LENTES ADMINISTRACION</v>
          </cell>
          <cell r="C439" t="str">
            <v>ADMINISTRACION</v>
          </cell>
          <cell r="D439">
            <v>0</v>
          </cell>
          <cell r="E439">
            <v>0</v>
          </cell>
        </row>
        <row r="440">
          <cell r="A440" t="str">
            <v>5-1-1-5-04-001-002-002</v>
          </cell>
          <cell r="B440" t="str">
            <v>BONO Y AYUDA DE GUARDERIA ADMINISTRACION</v>
          </cell>
          <cell r="C440" t="str">
            <v>ADMINISTRACION</v>
          </cell>
          <cell r="D440">
            <v>0</v>
          </cell>
          <cell r="E440">
            <v>0</v>
          </cell>
        </row>
        <row r="441">
          <cell r="A441" t="str">
            <v>5-1-1-5-04-001-002-003</v>
          </cell>
          <cell r="B441" t="str">
            <v>BONO Y AYUDA DE TRANSPORTE ADMINISTRACION</v>
          </cell>
          <cell r="C441" t="str">
            <v>ADMINISTRACION</v>
          </cell>
          <cell r="D441">
            <v>0</v>
          </cell>
          <cell r="E441">
            <v>0</v>
          </cell>
        </row>
        <row r="442">
          <cell r="A442" t="str">
            <v>5-1-1-5-04-001-002-004</v>
          </cell>
          <cell r="B442" t="str">
            <v>DESPENSA ADMINISTRACION</v>
          </cell>
          <cell r="C442" t="str">
            <v>ADMINISTRACION</v>
          </cell>
          <cell r="D442">
            <v>0</v>
          </cell>
          <cell r="E442">
            <v>0</v>
          </cell>
        </row>
        <row r="443">
          <cell r="A443" t="str">
            <v>5-1-1-5-04-001-002-005</v>
          </cell>
          <cell r="B443" t="str">
            <v>GASTOS FUNERARIOS ADMINISTRACION</v>
          </cell>
          <cell r="C443" t="str">
            <v>ADMINISTRACION</v>
          </cell>
          <cell r="D443">
            <v>0</v>
          </cell>
          <cell r="E443">
            <v>0</v>
          </cell>
        </row>
        <row r="444">
          <cell r="A444" t="str">
            <v>5-1-1-5-04-001-002-006</v>
          </cell>
          <cell r="B444" t="str">
            <v>PREVISION SOCIAL MULTIPLE ADMINISTRACION</v>
          </cell>
          <cell r="C444" t="str">
            <v>ADMINISTRACION</v>
          </cell>
          <cell r="D444">
            <v>0</v>
          </cell>
          <cell r="E444">
            <v>0</v>
          </cell>
        </row>
        <row r="445">
          <cell r="A445" t="str">
            <v>5-1-1-5-04-001-002-007</v>
          </cell>
          <cell r="B445" t="str">
            <v>APOYO P EQ DE TRABAJO Y VESTUARIO ADMINISTRACION</v>
          </cell>
          <cell r="C445" t="str">
            <v>ADMINISTRACION</v>
          </cell>
          <cell r="D445">
            <v>0</v>
          </cell>
          <cell r="E445">
            <v>0</v>
          </cell>
        </row>
        <row r="446">
          <cell r="A446" t="str">
            <v>5-1-1-5-04-001-002-008</v>
          </cell>
          <cell r="B446" t="str">
            <v>BECAS P/HIJOS EMPLEADOS ADMINISTRACION</v>
          </cell>
          <cell r="C446" t="str">
            <v>ADMINISTRACION</v>
          </cell>
          <cell r="D446">
            <v>0</v>
          </cell>
          <cell r="E446">
            <v>0</v>
          </cell>
        </row>
        <row r="447">
          <cell r="A447" t="str">
            <v>5-1-1-5-04-001-002-009</v>
          </cell>
          <cell r="B447" t="str">
            <v>DIAS ECONOMICOS ADMINISTRACION</v>
          </cell>
          <cell r="C447" t="str">
            <v>ADMINISTRACION</v>
          </cell>
          <cell r="D447">
            <v>0</v>
          </cell>
          <cell r="E447">
            <v>0</v>
          </cell>
        </row>
        <row r="448">
          <cell r="A448" t="str">
            <v>5-1-1-5-04-001-002-010</v>
          </cell>
          <cell r="B448" t="str">
            <v>PAGOS POR DEFUNCION ADMINISTRACION</v>
          </cell>
          <cell r="C448" t="str">
            <v>ADMINISTRACION</v>
          </cell>
          <cell r="D448">
            <v>0</v>
          </cell>
          <cell r="E448">
            <v>0</v>
          </cell>
        </row>
        <row r="449">
          <cell r="A449" t="str">
            <v>5-1-1-5-04-001-002-011</v>
          </cell>
          <cell r="B449" t="str">
            <v>EVENTOS SOCIALES AL PERSONAL ADMINISTRACION</v>
          </cell>
          <cell r="C449" t="str">
            <v>ADMINISTRACION</v>
          </cell>
          <cell r="D449">
            <v>0</v>
          </cell>
          <cell r="E449">
            <v>0</v>
          </cell>
        </row>
        <row r="450">
          <cell r="A450" t="str">
            <v>5-1-1-5-04-001-002-012</v>
          </cell>
          <cell r="B450" t="str">
            <v>AYUDA PARA RENTA ADMINISTRACION</v>
          </cell>
          <cell r="C450" t="str">
            <v>ADMINISTRACION</v>
          </cell>
          <cell r="D450">
            <v>0</v>
          </cell>
          <cell r="E450">
            <v>0</v>
          </cell>
        </row>
        <row r="451">
          <cell r="A451" t="str">
            <v>5-1-1-5-04-001-002-013</v>
          </cell>
          <cell r="B451" t="str">
            <v>PARTICIPACIONES AL SINDICATO ADMINISTRACION</v>
          </cell>
          <cell r="C451" t="str">
            <v>ADMINISTRACION</v>
          </cell>
          <cell r="D451">
            <v>0</v>
          </cell>
          <cell r="E451">
            <v>0</v>
          </cell>
        </row>
        <row r="452">
          <cell r="A452" t="str">
            <v>5-1-1-5-04-001-002-014</v>
          </cell>
          <cell r="B452" t="str">
            <v>Gastos de Oficina Sindicato-Sindicalizados ADMINISTRACION</v>
          </cell>
          <cell r="C452" t="str">
            <v>ADMINISTRACION</v>
          </cell>
          <cell r="D452">
            <v>0</v>
          </cell>
          <cell r="E452">
            <v>0</v>
          </cell>
        </row>
        <row r="453">
          <cell r="A453" t="str">
            <v>5-1-1-5-04-001-002-015</v>
          </cell>
          <cell r="B453" t="str">
            <v>DIA FESTIVO ADMON SINDICALIZADO ADMINISTRACION</v>
          </cell>
          <cell r="C453" t="str">
            <v>ADMINISTRACION</v>
          </cell>
          <cell r="D453">
            <v>0</v>
          </cell>
          <cell r="E453">
            <v>0</v>
          </cell>
        </row>
        <row r="454">
          <cell r="A454" t="str">
            <v>5-1-1-5-04-001-002-016</v>
          </cell>
          <cell r="B454" t="str">
            <v>DIA DESC. TRABAJADO ADMON SINDI ADMINISTRACION</v>
          </cell>
          <cell r="C454" t="str">
            <v>ADMINISTRACION</v>
          </cell>
          <cell r="D454">
            <v>0</v>
          </cell>
          <cell r="E454">
            <v>0</v>
          </cell>
        </row>
        <row r="455">
          <cell r="A455" t="str">
            <v>5-1-1-5-04-001-002-017</v>
          </cell>
          <cell r="B455" t="str">
            <v>BONO DE PUNTUALIDAD ADMINISTRACION</v>
          </cell>
          <cell r="C455" t="str">
            <v>ADMINISTRACION</v>
          </cell>
          <cell r="D455">
            <v>0</v>
          </cell>
          <cell r="E455">
            <v>0</v>
          </cell>
        </row>
        <row r="456">
          <cell r="A456" t="str">
            <v>5-1-1-5-04-002</v>
          </cell>
          <cell r="B456" t="str">
            <v>PRESTACIONES CONTRACTUALES COMERCIAL</v>
          </cell>
          <cell r="C456" t="str">
            <v>COMERCIAL</v>
          </cell>
          <cell r="D456">
            <v>0</v>
          </cell>
          <cell r="E456">
            <v>0</v>
          </cell>
        </row>
        <row r="457">
          <cell r="A457" t="str">
            <v>5-1-1-5-04-002-001</v>
          </cell>
          <cell r="B457" t="str">
            <v>CONFIANZA COMERCIAL</v>
          </cell>
          <cell r="C457" t="str">
            <v>COMERCIAL</v>
          </cell>
          <cell r="D457">
            <v>0</v>
          </cell>
          <cell r="E457">
            <v>0</v>
          </cell>
        </row>
        <row r="458">
          <cell r="A458" t="str">
            <v>5-1-1-5-04-002-001-001</v>
          </cell>
          <cell r="B458" t="str">
            <v>AYUDA PARA LENTES COMERCIAL</v>
          </cell>
          <cell r="C458" t="str">
            <v>COMERCIAL</v>
          </cell>
          <cell r="D458">
            <v>0</v>
          </cell>
          <cell r="E458">
            <v>0</v>
          </cell>
        </row>
        <row r="459">
          <cell r="A459" t="str">
            <v>5-1-1-5-04-002-001-002</v>
          </cell>
          <cell r="B459" t="str">
            <v>BONO Y AYUDA DE GUARDERIA COMERCIAL</v>
          </cell>
          <cell r="C459" t="str">
            <v>COMERCIAL</v>
          </cell>
          <cell r="D459">
            <v>0</v>
          </cell>
          <cell r="E459">
            <v>0</v>
          </cell>
        </row>
        <row r="460">
          <cell r="A460" t="str">
            <v>5-1-1-5-04-002-001-003</v>
          </cell>
          <cell r="B460" t="str">
            <v>BONO Y AYUDA DE TRANSPORTE COMERCIAL</v>
          </cell>
          <cell r="C460" t="str">
            <v>COMERCIAL</v>
          </cell>
          <cell r="D460">
            <v>0</v>
          </cell>
          <cell r="E460">
            <v>0</v>
          </cell>
        </row>
        <row r="461">
          <cell r="A461" t="str">
            <v>5-1-1-5-04-002-001-004</v>
          </cell>
          <cell r="B461" t="str">
            <v>DESPENSA COMERCIAL</v>
          </cell>
          <cell r="C461" t="str">
            <v>COMERCIAL</v>
          </cell>
          <cell r="D461">
            <v>0</v>
          </cell>
          <cell r="E461">
            <v>0</v>
          </cell>
        </row>
        <row r="462">
          <cell r="A462" t="str">
            <v>5-1-1-5-04-002-001-005</v>
          </cell>
          <cell r="B462" t="str">
            <v>GASTOS FUNERARIOS COMERCIAL</v>
          </cell>
          <cell r="C462" t="str">
            <v>COMERCIAL</v>
          </cell>
          <cell r="D462">
            <v>0</v>
          </cell>
          <cell r="E462">
            <v>0</v>
          </cell>
        </row>
        <row r="463">
          <cell r="A463" t="str">
            <v>5-1-1-5-04-002-001-006</v>
          </cell>
          <cell r="B463" t="str">
            <v>PREVISION SOCIAL MULTIPLE COMERCIAL</v>
          </cell>
          <cell r="C463" t="str">
            <v>COMERCIAL</v>
          </cell>
          <cell r="D463">
            <v>0</v>
          </cell>
          <cell r="E463">
            <v>0</v>
          </cell>
        </row>
        <row r="464">
          <cell r="A464" t="str">
            <v>5-1-1-5-04-002-001-007</v>
          </cell>
          <cell r="B464" t="str">
            <v>APOYO P EQ DE TRABAJO Y VESTUARIO COMERCIAL</v>
          </cell>
          <cell r="C464" t="str">
            <v>COMERCIAL</v>
          </cell>
          <cell r="D464">
            <v>0</v>
          </cell>
          <cell r="E464">
            <v>0</v>
          </cell>
        </row>
        <row r="465">
          <cell r="A465" t="str">
            <v>5-1-1-5-04-002-001-008</v>
          </cell>
          <cell r="B465" t="str">
            <v>BECAS P/HIJOS EMPLEADOS COMERCIAL</v>
          </cell>
          <cell r="C465" t="str">
            <v>COMERCIAL</v>
          </cell>
          <cell r="D465">
            <v>0</v>
          </cell>
          <cell r="E465">
            <v>0</v>
          </cell>
        </row>
        <row r="466">
          <cell r="A466" t="str">
            <v>5-1-1-5-04-002-001-009</v>
          </cell>
          <cell r="B466" t="str">
            <v>DIAS ECONOMICOS COMERCIAL</v>
          </cell>
          <cell r="C466" t="str">
            <v>COMERCIAL</v>
          </cell>
          <cell r="D466">
            <v>0</v>
          </cell>
          <cell r="E466">
            <v>0</v>
          </cell>
        </row>
        <row r="467">
          <cell r="A467" t="str">
            <v>5-1-1-5-04-002-001-010</v>
          </cell>
          <cell r="B467" t="str">
            <v>PAGOS POR DEFUNCION COMERCIAL</v>
          </cell>
          <cell r="C467" t="str">
            <v>COMERCIAL</v>
          </cell>
          <cell r="D467">
            <v>0</v>
          </cell>
          <cell r="E467">
            <v>0</v>
          </cell>
        </row>
        <row r="468">
          <cell r="A468" t="str">
            <v>5-1-1-5-04-002-001-012</v>
          </cell>
          <cell r="B468" t="str">
            <v>DIA DESCANSO TRABAJADO COMERCIAL</v>
          </cell>
          <cell r="C468" t="str">
            <v>COMERCIAL</v>
          </cell>
          <cell r="D468">
            <v>0</v>
          </cell>
          <cell r="E468">
            <v>0</v>
          </cell>
        </row>
        <row r="469">
          <cell r="A469" t="str">
            <v>5-1-1-5-04-002-001-013</v>
          </cell>
          <cell r="B469" t="str">
            <v>DIA FESTIVO SINDICATO COMERCIAL</v>
          </cell>
          <cell r="C469" t="str">
            <v>COMERCIAL</v>
          </cell>
          <cell r="D469">
            <v>0</v>
          </cell>
          <cell r="E469">
            <v>0</v>
          </cell>
        </row>
        <row r="470">
          <cell r="A470" t="str">
            <v>5-1-1-5-04-002-001-014</v>
          </cell>
          <cell r="B470" t="str">
            <v>BONO DE PUNTUALIDAD COMERCIAL</v>
          </cell>
          <cell r="C470" t="str">
            <v>COMERCIAL</v>
          </cell>
          <cell r="D470">
            <v>0</v>
          </cell>
          <cell r="E470">
            <v>0</v>
          </cell>
        </row>
        <row r="471">
          <cell r="A471" t="str">
            <v>5-1-1-5-04-002-002</v>
          </cell>
          <cell r="B471" t="str">
            <v>SINDICALIZADOS COMERCIAL</v>
          </cell>
          <cell r="C471" t="str">
            <v>COMERCIAL</v>
          </cell>
          <cell r="D471">
            <v>0</v>
          </cell>
          <cell r="E471">
            <v>0</v>
          </cell>
        </row>
        <row r="472">
          <cell r="A472" t="str">
            <v>5-1-1-5-04-002-002-001</v>
          </cell>
          <cell r="B472" t="str">
            <v>AYUDA PARA LENTES COMERCIAL</v>
          </cell>
          <cell r="C472" t="str">
            <v>COMERCIAL</v>
          </cell>
          <cell r="D472">
            <v>0</v>
          </cell>
          <cell r="E472">
            <v>0</v>
          </cell>
        </row>
        <row r="473">
          <cell r="A473" t="str">
            <v>5-1-1-5-04-002-002-002</v>
          </cell>
          <cell r="B473" t="str">
            <v>BONO Y AYUDA DE GUARDERIA COMERCIAL</v>
          </cell>
          <cell r="C473" t="str">
            <v>COMERCIAL</v>
          </cell>
          <cell r="D473">
            <v>0</v>
          </cell>
          <cell r="E473">
            <v>0</v>
          </cell>
        </row>
        <row r="474">
          <cell r="A474" t="str">
            <v>5-1-1-5-04-002-002-003</v>
          </cell>
          <cell r="B474" t="str">
            <v>BONO Y AYUDA DE TRANSPORTE COMERCIAL</v>
          </cell>
          <cell r="C474" t="str">
            <v>COMERCIAL</v>
          </cell>
          <cell r="D474">
            <v>0</v>
          </cell>
          <cell r="E474">
            <v>0</v>
          </cell>
        </row>
        <row r="475">
          <cell r="A475" t="str">
            <v>5-1-1-5-04-002-002-004</v>
          </cell>
          <cell r="B475" t="str">
            <v>DESPENSA COMERCIAL</v>
          </cell>
          <cell r="C475" t="str">
            <v>COMERCIAL</v>
          </cell>
          <cell r="D475">
            <v>0</v>
          </cell>
          <cell r="E475">
            <v>0</v>
          </cell>
        </row>
        <row r="476">
          <cell r="A476" t="str">
            <v>5-1-1-5-04-002-002-005</v>
          </cell>
          <cell r="B476" t="str">
            <v>GASTOS FUNERARIOS COMERCIAL</v>
          </cell>
          <cell r="C476" t="str">
            <v>COMERCIAL</v>
          </cell>
          <cell r="D476">
            <v>0</v>
          </cell>
          <cell r="E476">
            <v>0</v>
          </cell>
        </row>
        <row r="477">
          <cell r="A477" t="str">
            <v>5-1-1-5-04-002-002-006</v>
          </cell>
          <cell r="B477" t="str">
            <v>PREVISION SOCIAL MULTIPLE COMERCIAL</v>
          </cell>
          <cell r="C477" t="str">
            <v>COMERCIAL</v>
          </cell>
          <cell r="D477">
            <v>0</v>
          </cell>
          <cell r="E477">
            <v>0</v>
          </cell>
        </row>
        <row r="478">
          <cell r="A478" t="str">
            <v>5-1-1-5-04-002-002-007</v>
          </cell>
          <cell r="B478" t="str">
            <v>APOYO P EQ DE TRABAJO Y VESTUARIO COMERCIAL</v>
          </cell>
          <cell r="C478" t="str">
            <v>COMERCIAL</v>
          </cell>
          <cell r="D478">
            <v>0</v>
          </cell>
          <cell r="E478">
            <v>0</v>
          </cell>
        </row>
        <row r="479">
          <cell r="A479" t="str">
            <v>5-1-1-5-04-002-002-008</v>
          </cell>
          <cell r="B479" t="str">
            <v>BECAS P/HIJOS EMPLEADOS COMERCIAL</v>
          </cell>
          <cell r="C479" t="str">
            <v>COMERCIAL</v>
          </cell>
          <cell r="D479">
            <v>0</v>
          </cell>
          <cell r="E479">
            <v>0</v>
          </cell>
        </row>
        <row r="480">
          <cell r="A480" t="str">
            <v>5-1-1-5-04-002-002-009</v>
          </cell>
          <cell r="B480" t="str">
            <v>DIAS ECONOMICOS COMERCIAL</v>
          </cell>
          <cell r="C480" t="str">
            <v>COMERCIAL</v>
          </cell>
          <cell r="D480">
            <v>0</v>
          </cell>
          <cell r="E480">
            <v>0</v>
          </cell>
        </row>
        <row r="481">
          <cell r="A481" t="str">
            <v>5-1-1-5-04-002-002-010</v>
          </cell>
          <cell r="B481" t="str">
            <v>PAGOS POR DEFUNCION COMERCIAL</v>
          </cell>
          <cell r="C481" t="str">
            <v>COMERCIAL</v>
          </cell>
          <cell r="D481">
            <v>0</v>
          </cell>
          <cell r="E481">
            <v>0</v>
          </cell>
        </row>
        <row r="482">
          <cell r="A482" t="str">
            <v>5-1-1-5-04-002-002-011</v>
          </cell>
          <cell r="B482" t="str">
            <v>EVENTOS SOCIALES AL PERSONAL COMERCIAL</v>
          </cell>
          <cell r="C482" t="str">
            <v>COMERCIAL</v>
          </cell>
          <cell r="D482">
            <v>0</v>
          </cell>
          <cell r="E482">
            <v>0</v>
          </cell>
        </row>
        <row r="483">
          <cell r="A483" t="str">
            <v>5-1-1-5-04-002-002-013</v>
          </cell>
          <cell r="B483" t="str">
            <v>PARTICIPACIONES AL SINDICATO COMERCIAL</v>
          </cell>
          <cell r="C483" t="str">
            <v>COMERCIAL</v>
          </cell>
          <cell r="D483">
            <v>0</v>
          </cell>
          <cell r="E483">
            <v>0</v>
          </cell>
        </row>
        <row r="484">
          <cell r="A484" t="str">
            <v>5-1-1-5-04-002-002-014</v>
          </cell>
          <cell r="B484" t="str">
            <v>BONO DE PUNTUALIDAD COMERCIAL</v>
          </cell>
          <cell r="C484" t="str">
            <v>COMERCIAL</v>
          </cell>
          <cell r="D484">
            <v>0</v>
          </cell>
          <cell r="E484">
            <v>0</v>
          </cell>
        </row>
        <row r="485">
          <cell r="A485" t="str">
            <v>5-1-1-5-04-002-002-015</v>
          </cell>
          <cell r="B485" t="str">
            <v>DIA DESCANSO COMERCIAL</v>
          </cell>
          <cell r="C485" t="str">
            <v>COMERCIAL</v>
          </cell>
          <cell r="D485">
            <v>0</v>
          </cell>
          <cell r="E485">
            <v>0</v>
          </cell>
        </row>
        <row r="486">
          <cell r="A486" t="str">
            <v>5-1-1-5-04-002-002-016</v>
          </cell>
          <cell r="B486" t="str">
            <v>DIA FESTIVO SINDICATO COMERCIAL</v>
          </cell>
          <cell r="C486" t="str">
            <v>COMERCIAL</v>
          </cell>
          <cell r="D486">
            <v>0</v>
          </cell>
          <cell r="E486">
            <v>0</v>
          </cell>
        </row>
        <row r="487">
          <cell r="A487" t="str">
            <v>5-1-1-5-04-002-002-017</v>
          </cell>
          <cell r="B487" t="str">
            <v>BONO DE DESPENSA COMERCIAL</v>
          </cell>
          <cell r="C487" t="str">
            <v>COMERCIAL</v>
          </cell>
          <cell r="D487">
            <v>0</v>
          </cell>
          <cell r="E487">
            <v>0</v>
          </cell>
        </row>
        <row r="488">
          <cell r="A488" t="str">
            <v>5-1-1-5-04-002-002-018</v>
          </cell>
          <cell r="B488" t="str">
            <v>DIFERENCIA DE SUELDO COMER SINDI COMERCIAL</v>
          </cell>
          <cell r="C488" t="str">
            <v>COMERCIAL</v>
          </cell>
          <cell r="D488">
            <v>0</v>
          </cell>
          <cell r="E488">
            <v>0</v>
          </cell>
        </row>
        <row r="489">
          <cell r="A489" t="str">
            <v>5-1-1-5-04-003</v>
          </cell>
          <cell r="B489" t="str">
            <v>PRESTACIONES CONTRACTUALES OPERACION</v>
          </cell>
          <cell r="C489" t="str">
            <v>OPERACION</v>
          </cell>
          <cell r="D489">
            <v>0</v>
          </cell>
          <cell r="E489">
            <v>0</v>
          </cell>
        </row>
        <row r="490">
          <cell r="A490" t="str">
            <v>5-1-1-5-04-003-001</v>
          </cell>
          <cell r="B490" t="str">
            <v>CONFIANZA OPERACION</v>
          </cell>
          <cell r="C490" t="str">
            <v>OPERACION</v>
          </cell>
          <cell r="D490">
            <v>0</v>
          </cell>
          <cell r="E490">
            <v>0</v>
          </cell>
        </row>
        <row r="491">
          <cell r="A491" t="str">
            <v>5-1-1-5-04-003-001-001</v>
          </cell>
          <cell r="B491" t="str">
            <v>AYUDA PARA LENTES OPERACION</v>
          </cell>
          <cell r="C491" t="str">
            <v>OPERACION</v>
          </cell>
          <cell r="D491">
            <v>0</v>
          </cell>
          <cell r="E491">
            <v>0</v>
          </cell>
        </row>
        <row r="492">
          <cell r="A492" t="str">
            <v>5-1-1-5-04-003-001-002</v>
          </cell>
          <cell r="B492" t="str">
            <v>BONO Y AYUDA DE GUARDERIA OPERACION</v>
          </cell>
          <cell r="C492" t="str">
            <v>OPERACION</v>
          </cell>
          <cell r="D492">
            <v>0</v>
          </cell>
          <cell r="E492">
            <v>0</v>
          </cell>
        </row>
        <row r="493">
          <cell r="A493" t="str">
            <v>5-1-1-5-04-003-001-003</v>
          </cell>
          <cell r="B493" t="str">
            <v>BONO Y AYUDA DE TRANSPORTE OPERACION</v>
          </cell>
          <cell r="C493" t="str">
            <v>OPERACION</v>
          </cell>
          <cell r="D493">
            <v>0</v>
          </cell>
          <cell r="E493">
            <v>0</v>
          </cell>
        </row>
        <row r="494">
          <cell r="A494" t="str">
            <v>5-1-1-5-04-003-001-004</v>
          </cell>
          <cell r="B494" t="str">
            <v>DESPENSA OPERACION</v>
          </cell>
          <cell r="C494" t="str">
            <v>OPERACION</v>
          </cell>
          <cell r="D494">
            <v>0</v>
          </cell>
          <cell r="E494">
            <v>0</v>
          </cell>
        </row>
        <row r="495">
          <cell r="A495" t="str">
            <v>5-1-1-5-04-003-001-005</v>
          </cell>
          <cell r="B495" t="str">
            <v>GASTOS FUNERARIOS OPERACION</v>
          </cell>
          <cell r="C495" t="str">
            <v>OPERACION</v>
          </cell>
          <cell r="D495">
            <v>0</v>
          </cell>
          <cell r="E495">
            <v>0</v>
          </cell>
        </row>
        <row r="496">
          <cell r="A496" t="str">
            <v>5-1-1-5-04-003-001-006</v>
          </cell>
          <cell r="B496" t="str">
            <v>PREVISION SOCIAL MULTIPLE OPERACION</v>
          </cell>
          <cell r="C496" t="str">
            <v>OPERACION</v>
          </cell>
          <cell r="D496">
            <v>0</v>
          </cell>
          <cell r="E496">
            <v>0</v>
          </cell>
        </row>
        <row r="497">
          <cell r="A497" t="str">
            <v>5-1-1-5-04-003-001-007</v>
          </cell>
          <cell r="B497" t="str">
            <v>LICENCIAS DE CONDUCIR OPERACION</v>
          </cell>
          <cell r="C497" t="str">
            <v>OPERACION</v>
          </cell>
          <cell r="D497">
            <v>0</v>
          </cell>
          <cell r="E497">
            <v>0</v>
          </cell>
        </row>
        <row r="498">
          <cell r="A498" t="str">
            <v>5-1-1-5-04-003-001-008</v>
          </cell>
          <cell r="B498" t="str">
            <v>BECAS P/HIJOS EMPLEADOS OPERACION</v>
          </cell>
          <cell r="C498" t="str">
            <v>OPERACION</v>
          </cell>
          <cell r="D498">
            <v>0</v>
          </cell>
          <cell r="E498">
            <v>0</v>
          </cell>
        </row>
        <row r="499">
          <cell r="A499" t="str">
            <v>5-1-1-5-04-003-001-009</v>
          </cell>
          <cell r="B499" t="str">
            <v>DIAS ECONOMICOS OPERACION</v>
          </cell>
          <cell r="C499" t="str">
            <v>OPERACION</v>
          </cell>
          <cell r="D499">
            <v>0</v>
          </cell>
          <cell r="E499">
            <v>0</v>
          </cell>
        </row>
        <row r="500">
          <cell r="A500" t="str">
            <v>5-1-1-5-04-003-001-010</v>
          </cell>
          <cell r="B500" t="str">
            <v>PAGOS POR DEFUNCION OPERACION</v>
          </cell>
          <cell r="C500" t="str">
            <v>OPERACION</v>
          </cell>
          <cell r="D500">
            <v>0</v>
          </cell>
          <cell r="E500">
            <v>0</v>
          </cell>
        </row>
        <row r="501">
          <cell r="A501" t="str">
            <v>5-1-1-5-04-003-001-011</v>
          </cell>
          <cell r="B501" t="str">
            <v>EVENTOS SOCIALES AL PERSONAL OPERACION</v>
          </cell>
          <cell r="C501" t="str">
            <v>OPERACION</v>
          </cell>
          <cell r="D501">
            <v>0</v>
          </cell>
          <cell r="E501">
            <v>0</v>
          </cell>
        </row>
        <row r="502">
          <cell r="A502" t="str">
            <v>5-1-1-5-04-003-001-012</v>
          </cell>
          <cell r="B502" t="str">
            <v>DIA DE DESCANSO TRABAJADO OPERACION</v>
          </cell>
          <cell r="C502" t="str">
            <v>OPERACION</v>
          </cell>
          <cell r="D502">
            <v>0</v>
          </cell>
          <cell r="E502">
            <v>0</v>
          </cell>
        </row>
        <row r="503">
          <cell r="A503" t="str">
            <v>5-1-1-5-04-003-001-013</v>
          </cell>
          <cell r="B503" t="str">
            <v>DIA FESTIVO  OPERACION</v>
          </cell>
          <cell r="C503" t="str">
            <v>OPERACION</v>
          </cell>
          <cell r="D503">
            <v>0</v>
          </cell>
          <cell r="E503">
            <v>0</v>
          </cell>
        </row>
        <row r="504">
          <cell r="A504" t="str">
            <v>5-1-1-5-04-003-001-014</v>
          </cell>
          <cell r="B504" t="str">
            <v>BONO DE PUNTUALIDAD OPERACION</v>
          </cell>
          <cell r="C504" t="str">
            <v>OPERACION</v>
          </cell>
          <cell r="D504">
            <v>0</v>
          </cell>
          <cell r="E504">
            <v>0</v>
          </cell>
        </row>
        <row r="505">
          <cell r="A505" t="str">
            <v>5-1-1-5-04-003-001-015</v>
          </cell>
          <cell r="B505" t="str">
            <v>DIFERENCIA DE SUELDO OPERACION</v>
          </cell>
          <cell r="C505" t="str">
            <v>OPERACION</v>
          </cell>
          <cell r="D505">
            <v>0</v>
          </cell>
          <cell r="E505">
            <v>0</v>
          </cell>
        </row>
        <row r="506">
          <cell r="A506" t="str">
            <v>5-1-1-5-04-003-002</v>
          </cell>
          <cell r="B506" t="str">
            <v>SINDICALIZADOS OPERACION</v>
          </cell>
          <cell r="C506" t="str">
            <v>OPERACION</v>
          </cell>
          <cell r="D506">
            <v>0</v>
          </cell>
          <cell r="E506">
            <v>0</v>
          </cell>
        </row>
        <row r="507">
          <cell r="A507" t="str">
            <v>5-1-1-5-04-003-002-001</v>
          </cell>
          <cell r="B507" t="str">
            <v>AYUDA PARA LENTES OPERACION</v>
          </cell>
          <cell r="C507" t="str">
            <v>OPERACION</v>
          </cell>
          <cell r="D507">
            <v>0</v>
          </cell>
          <cell r="E507">
            <v>0</v>
          </cell>
        </row>
        <row r="508">
          <cell r="A508" t="str">
            <v>5-1-1-5-04-003-002-002</v>
          </cell>
          <cell r="B508" t="str">
            <v>BONO Y AYUDA DE GUARDERIA OPERACION</v>
          </cell>
          <cell r="C508" t="str">
            <v>OPERACION</v>
          </cell>
          <cell r="D508">
            <v>0</v>
          </cell>
          <cell r="E508">
            <v>0</v>
          </cell>
        </row>
        <row r="509">
          <cell r="A509" t="str">
            <v>5-1-1-5-04-003-002-003</v>
          </cell>
          <cell r="B509" t="str">
            <v>BONO Y AYUDA DE TRANSPORTE OPERACION</v>
          </cell>
          <cell r="C509" t="str">
            <v>OPERACION</v>
          </cell>
          <cell r="D509">
            <v>0</v>
          </cell>
          <cell r="E509">
            <v>0</v>
          </cell>
        </row>
        <row r="510">
          <cell r="A510" t="str">
            <v>5-1-1-5-04-003-002-004</v>
          </cell>
          <cell r="B510" t="str">
            <v>DESPENSA OPERACION</v>
          </cell>
          <cell r="C510" t="str">
            <v>OPERACION</v>
          </cell>
          <cell r="D510">
            <v>0</v>
          </cell>
          <cell r="E510">
            <v>0</v>
          </cell>
        </row>
        <row r="511">
          <cell r="A511" t="str">
            <v>5-1-1-5-04-003-002-005</v>
          </cell>
          <cell r="B511" t="str">
            <v>GASTOS FUNERARIOS OPERACION</v>
          </cell>
          <cell r="C511" t="str">
            <v>OPERACION</v>
          </cell>
          <cell r="D511">
            <v>0</v>
          </cell>
          <cell r="E511">
            <v>0</v>
          </cell>
        </row>
        <row r="512">
          <cell r="A512" t="str">
            <v>5-1-1-5-04-003-002-006</v>
          </cell>
          <cell r="B512" t="str">
            <v>PREVISION SOCIAL MULTIPLE OPERACION</v>
          </cell>
          <cell r="C512" t="str">
            <v>OPERACION</v>
          </cell>
          <cell r="D512">
            <v>0</v>
          </cell>
          <cell r="E512">
            <v>0</v>
          </cell>
        </row>
        <row r="513">
          <cell r="A513" t="str">
            <v>5-1-1-5-04-003-002-007</v>
          </cell>
          <cell r="B513" t="str">
            <v>LICENCIAS DE CONDUCIR OPERACION</v>
          </cell>
          <cell r="C513" t="str">
            <v>OPERACION</v>
          </cell>
          <cell r="D513">
            <v>0</v>
          </cell>
          <cell r="E513">
            <v>0</v>
          </cell>
        </row>
        <row r="514">
          <cell r="A514" t="str">
            <v>5-1-1-5-04-003-002-008</v>
          </cell>
          <cell r="B514" t="str">
            <v>BECAS P/HIJOS EMPLEADOS OPERACION</v>
          </cell>
          <cell r="C514" t="str">
            <v>OPERACION</v>
          </cell>
          <cell r="D514">
            <v>0</v>
          </cell>
          <cell r="E514">
            <v>0</v>
          </cell>
        </row>
        <row r="515">
          <cell r="A515" t="str">
            <v>5-1-1-5-04-003-002-009</v>
          </cell>
          <cell r="B515" t="str">
            <v>DIAS ECONOMICOS OPERACION</v>
          </cell>
          <cell r="C515" t="str">
            <v>OPERACION</v>
          </cell>
          <cell r="D515">
            <v>0</v>
          </cell>
          <cell r="E515">
            <v>0</v>
          </cell>
        </row>
        <row r="516">
          <cell r="A516" t="str">
            <v>5-1-1-5-04-003-002-010</v>
          </cell>
          <cell r="B516" t="str">
            <v>PAGOS POR DEFUNCION OPERACION</v>
          </cell>
          <cell r="C516" t="str">
            <v>OPERACION</v>
          </cell>
          <cell r="D516">
            <v>0</v>
          </cell>
          <cell r="E516">
            <v>0</v>
          </cell>
        </row>
        <row r="517">
          <cell r="A517" t="str">
            <v>5-1-1-5-04-003-002-011</v>
          </cell>
          <cell r="B517" t="str">
            <v>EVENTOS SOCIALES AL PERSONAL OPERACION</v>
          </cell>
          <cell r="C517" t="str">
            <v>OPERACION</v>
          </cell>
          <cell r="D517">
            <v>0</v>
          </cell>
          <cell r="E517">
            <v>0</v>
          </cell>
        </row>
        <row r="518">
          <cell r="A518" t="str">
            <v>5-1-1-5-04-003-002-012</v>
          </cell>
          <cell r="B518" t="str">
            <v>AYUDA FIESTA NAVIDEÑA/ANIVERSARIO OPERACION</v>
          </cell>
          <cell r="C518" t="str">
            <v>OPERACION</v>
          </cell>
          <cell r="D518">
            <v>0</v>
          </cell>
          <cell r="E518">
            <v>0</v>
          </cell>
        </row>
        <row r="519">
          <cell r="A519" t="str">
            <v>5-1-1-5-04-003-002-013</v>
          </cell>
          <cell r="B519" t="str">
            <v>APORTACIONES AL SINDICATO OPERACION</v>
          </cell>
          <cell r="C519" t="str">
            <v>OPERACION</v>
          </cell>
          <cell r="D519">
            <v>0</v>
          </cell>
          <cell r="E519">
            <v>0</v>
          </cell>
        </row>
        <row r="520">
          <cell r="A520" t="str">
            <v>5-1-1-5-04-003-002-014</v>
          </cell>
          <cell r="B520" t="str">
            <v>BONO DE PUNTUALIDAD OPERACION</v>
          </cell>
          <cell r="C520" t="str">
            <v>OPERACION</v>
          </cell>
          <cell r="D520">
            <v>0</v>
          </cell>
          <cell r="E520">
            <v>0</v>
          </cell>
        </row>
        <row r="521">
          <cell r="A521" t="str">
            <v>5-1-1-5-04-003-002-015</v>
          </cell>
          <cell r="B521" t="str">
            <v>DIA DE DESCANSO TRABAJADO OPERACION</v>
          </cell>
          <cell r="C521" t="str">
            <v>OPERACION</v>
          </cell>
          <cell r="D521">
            <v>0</v>
          </cell>
          <cell r="E521">
            <v>0</v>
          </cell>
        </row>
        <row r="522">
          <cell r="A522" t="str">
            <v>5-1-1-5-04-003-002-016</v>
          </cell>
          <cell r="B522" t="str">
            <v>DIA FESTIVO  OPERACION</v>
          </cell>
          <cell r="C522" t="str">
            <v>OPERACION</v>
          </cell>
          <cell r="D522">
            <v>0</v>
          </cell>
          <cell r="E522">
            <v>0</v>
          </cell>
        </row>
        <row r="523">
          <cell r="A523" t="str">
            <v>5-1-1-5-04-003-002-017</v>
          </cell>
          <cell r="B523" t="str">
            <v>BONO DE DESPENSA OPERACION</v>
          </cell>
          <cell r="C523" t="str">
            <v>OPERACION</v>
          </cell>
          <cell r="D523">
            <v>0</v>
          </cell>
          <cell r="E523">
            <v>0</v>
          </cell>
        </row>
        <row r="524">
          <cell r="A524" t="str">
            <v>5-1-1-5-04-003-002-018</v>
          </cell>
          <cell r="B524" t="str">
            <v>DIFERENCIA DE SUELDO OPERACION</v>
          </cell>
          <cell r="C524" t="str">
            <v>OPERACION</v>
          </cell>
          <cell r="D524">
            <v>0</v>
          </cell>
          <cell r="E524">
            <v>0</v>
          </cell>
        </row>
        <row r="525">
          <cell r="A525" t="str">
            <v>5-1-1-5-04-004</v>
          </cell>
          <cell r="B525" t="str">
            <v>PRESTACIONES CONTRACTUALES SANEAMIENTO</v>
          </cell>
          <cell r="C525" t="str">
            <v>SANEAMIENTO</v>
          </cell>
          <cell r="D525">
            <v>0</v>
          </cell>
          <cell r="E525">
            <v>0</v>
          </cell>
        </row>
        <row r="526">
          <cell r="A526" t="str">
            <v>5-1-1-5-04-004-001</v>
          </cell>
          <cell r="B526" t="str">
            <v>CONFIANZA SANEAMIENTO</v>
          </cell>
          <cell r="C526" t="str">
            <v>SANEAMIENTO</v>
          </cell>
          <cell r="D526">
            <v>0</v>
          </cell>
          <cell r="E526">
            <v>0</v>
          </cell>
        </row>
        <row r="527">
          <cell r="A527" t="str">
            <v>5-1-1-5-04-004-001-001</v>
          </cell>
          <cell r="B527" t="str">
            <v>AYUDA PARA LENTES SANEAMIENTO</v>
          </cell>
          <cell r="C527" t="str">
            <v>SANEAMIENTO</v>
          </cell>
          <cell r="D527">
            <v>0</v>
          </cell>
          <cell r="E527">
            <v>0</v>
          </cell>
        </row>
        <row r="528">
          <cell r="A528" t="str">
            <v>5-1-1-5-04-004-001-002</v>
          </cell>
          <cell r="B528" t="str">
            <v>BONO Y AYUDA DE GUARDERIA SANEAMIENTO</v>
          </cell>
          <cell r="C528" t="str">
            <v>SANEAMIENTO</v>
          </cell>
          <cell r="D528">
            <v>0</v>
          </cell>
          <cell r="E528">
            <v>0</v>
          </cell>
        </row>
        <row r="529">
          <cell r="A529" t="str">
            <v>5-1-1-5-04-004-001-003</v>
          </cell>
          <cell r="B529" t="str">
            <v>BONO Y AYUDA DE TRANSPORTE SANEAMIENTO</v>
          </cell>
          <cell r="C529" t="str">
            <v>SANEAMIENTO</v>
          </cell>
          <cell r="D529">
            <v>0</v>
          </cell>
          <cell r="E529">
            <v>0</v>
          </cell>
        </row>
        <row r="530">
          <cell r="A530" t="str">
            <v>5-1-1-5-04-004-001-004</v>
          </cell>
          <cell r="B530" t="str">
            <v>DESPENSA SANEAMIENTO</v>
          </cell>
          <cell r="C530" t="str">
            <v>SANEAMIENTO</v>
          </cell>
          <cell r="D530">
            <v>0</v>
          </cell>
          <cell r="E530">
            <v>0</v>
          </cell>
        </row>
        <row r="531">
          <cell r="A531" t="str">
            <v>5-1-1-5-04-004-001-005</v>
          </cell>
          <cell r="B531" t="str">
            <v>GASTOS FUNERARIOS SANEAMIENTO</v>
          </cell>
          <cell r="C531" t="str">
            <v>SANEAMIENTO</v>
          </cell>
          <cell r="D531">
            <v>0</v>
          </cell>
          <cell r="E531">
            <v>0</v>
          </cell>
        </row>
        <row r="532">
          <cell r="A532" t="str">
            <v>5-1-1-5-04-004-001-006</v>
          </cell>
          <cell r="B532" t="str">
            <v>PREVISION SOCIAL MULTIPLE SANEAMIENTO</v>
          </cell>
          <cell r="C532" t="str">
            <v>SANEAMIENTO</v>
          </cell>
          <cell r="D532">
            <v>0</v>
          </cell>
          <cell r="E532">
            <v>0</v>
          </cell>
        </row>
        <row r="533">
          <cell r="A533" t="str">
            <v>5-1-1-5-04-004-001-007</v>
          </cell>
          <cell r="B533" t="str">
            <v>APOYO P EQ DE TRABAJO Y VESTUARIO SANEAMIENTO</v>
          </cell>
          <cell r="C533" t="str">
            <v>SANEAMIENTO</v>
          </cell>
          <cell r="D533">
            <v>0</v>
          </cell>
          <cell r="E533">
            <v>0</v>
          </cell>
        </row>
        <row r="534">
          <cell r="A534" t="str">
            <v>5-1-1-5-04-004-001-008</v>
          </cell>
          <cell r="B534" t="str">
            <v>BECAS P/HIJOS EMPLEADOS SANEAMIENTO</v>
          </cell>
          <cell r="C534" t="str">
            <v>SANEAMIENTO</v>
          </cell>
          <cell r="D534">
            <v>0</v>
          </cell>
          <cell r="E534">
            <v>0</v>
          </cell>
        </row>
        <row r="535">
          <cell r="A535" t="str">
            <v>5-1-1-5-04-004-001-009</v>
          </cell>
          <cell r="B535" t="str">
            <v>DIAS ECONOMICOS SANEAMIENTO</v>
          </cell>
          <cell r="C535" t="str">
            <v>SANEAMIENTO</v>
          </cell>
          <cell r="D535">
            <v>0</v>
          </cell>
          <cell r="E535">
            <v>0</v>
          </cell>
        </row>
        <row r="536">
          <cell r="A536" t="str">
            <v>5-1-1-5-04-004-001-010</v>
          </cell>
          <cell r="B536" t="str">
            <v>PAGOS POR DEFUNCION SANEAMIENTO</v>
          </cell>
          <cell r="C536" t="str">
            <v>SANEAMIENTO</v>
          </cell>
          <cell r="D536">
            <v>0</v>
          </cell>
          <cell r="E536">
            <v>0</v>
          </cell>
        </row>
        <row r="537">
          <cell r="A537" t="str">
            <v>5-1-1-5-04-004-001-011</v>
          </cell>
          <cell r="B537" t="str">
            <v>EVENTOS SOCIALES AL PERSONAL SANEAMIENTO</v>
          </cell>
          <cell r="C537" t="str">
            <v>SANEAMIENTO</v>
          </cell>
          <cell r="D537">
            <v>0</v>
          </cell>
          <cell r="E537">
            <v>0</v>
          </cell>
        </row>
        <row r="538">
          <cell r="A538" t="str">
            <v>5-1-1-5-04-004-001-012</v>
          </cell>
          <cell r="B538" t="str">
            <v>AYUDA PARA RENTA SANEAMIENTO</v>
          </cell>
          <cell r="C538" t="str">
            <v>SANEAMIENTO</v>
          </cell>
          <cell r="D538">
            <v>0</v>
          </cell>
          <cell r="E538">
            <v>0</v>
          </cell>
        </row>
        <row r="539">
          <cell r="A539" t="str">
            <v>5-1-1-5-04-004-001-013</v>
          </cell>
          <cell r="B539" t="str">
            <v>PARTICIPACIONES AL SINDICATO SANEAMIENTO</v>
          </cell>
          <cell r="C539" t="str">
            <v>SANEAMIENTO</v>
          </cell>
          <cell r="D539">
            <v>0</v>
          </cell>
          <cell r="E539">
            <v>0</v>
          </cell>
        </row>
        <row r="540">
          <cell r="A540" t="str">
            <v>5-1-1-5-04-004-002</v>
          </cell>
          <cell r="B540" t="str">
            <v>SINDICALIZADOS SANEAMIENTO</v>
          </cell>
          <cell r="C540" t="str">
            <v>SANEAMIENTO</v>
          </cell>
          <cell r="D540">
            <v>0</v>
          </cell>
          <cell r="E540">
            <v>0</v>
          </cell>
        </row>
        <row r="541">
          <cell r="A541" t="str">
            <v>5-1-1-5-04-004-002-001</v>
          </cell>
          <cell r="B541" t="str">
            <v>AYUDA PARA LENTES SANEAMIENTO</v>
          </cell>
          <cell r="C541" t="str">
            <v>SANEAMIENTO</v>
          </cell>
          <cell r="D541">
            <v>0</v>
          </cell>
          <cell r="E541">
            <v>0</v>
          </cell>
        </row>
        <row r="542">
          <cell r="A542" t="str">
            <v>5-1-1-5-04-004-002-002</v>
          </cell>
          <cell r="B542" t="str">
            <v>BONO Y AYUDA DE GUARDERIA SANEAMIENTO</v>
          </cell>
          <cell r="C542" t="str">
            <v>SANEAMIENTO</v>
          </cell>
          <cell r="D542">
            <v>0</v>
          </cell>
          <cell r="E542">
            <v>0</v>
          </cell>
        </row>
        <row r="543">
          <cell r="A543" t="str">
            <v>5-1-1-5-04-004-002-003</v>
          </cell>
          <cell r="B543" t="str">
            <v>BONO Y AYUDA DE TRANSPORTE SANEAMIENTO</v>
          </cell>
          <cell r="C543" t="str">
            <v>SANEAMIENTO</v>
          </cell>
          <cell r="D543">
            <v>0</v>
          </cell>
          <cell r="E543">
            <v>0</v>
          </cell>
        </row>
        <row r="544">
          <cell r="A544" t="str">
            <v>5-1-1-5-04-004-002-004</v>
          </cell>
          <cell r="B544" t="str">
            <v>DESPENSA SANEAMIENTO</v>
          </cell>
          <cell r="C544" t="str">
            <v>SANEAMIENTO</v>
          </cell>
          <cell r="D544">
            <v>0</v>
          </cell>
          <cell r="E544">
            <v>0</v>
          </cell>
        </row>
        <row r="545">
          <cell r="A545" t="str">
            <v>5-1-1-5-04-004-002-005</v>
          </cell>
          <cell r="B545" t="str">
            <v>GASTOS FUNERARIOS SANEAMIENTO</v>
          </cell>
          <cell r="C545" t="str">
            <v>SANEAMIENTO</v>
          </cell>
          <cell r="D545">
            <v>0</v>
          </cell>
          <cell r="E545">
            <v>0</v>
          </cell>
        </row>
        <row r="546">
          <cell r="A546" t="str">
            <v>5-1-1-5-04-004-002-006</v>
          </cell>
          <cell r="B546" t="str">
            <v>PREVISION SOCIAL MULTIPLE SANEAMIENTO</v>
          </cell>
          <cell r="C546" t="str">
            <v>SANEAMIENTO</v>
          </cell>
          <cell r="D546">
            <v>0</v>
          </cell>
          <cell r="E546">
            <v>0</v>
          </cell>
        </row>
        <row r="547">
          <cell r="A547" t="str">
            <v>5-1-1-5-04-004-002-007</v>
          </cell>
          <cell r="B547" t="str">
            <v>APOYO P EQ DE TRABAJO Y VESTUARIO SANEAMIENTO</v>
          </cell>
          <cell r="C547" t="str">
            <v>SANEAMIENTO</v>
          </cell>
          <cell r="D547">
            <v>0</v>
          </cell>
          <cell r="E547">
            <v>0</v>
          </cell>
        </row>
        <row r="548">
          <cell r="A548" t="str">
            <v>5-1-1-5-04-004-002-008</v>
          </cell>
          <cell r="B548" t="str">
            <v>BECAS P/HIJOS EMPLEADOS SANEAMIENTO</v>
          </cell>
          <cell r="C548" t="str">
            <v>SANEAMIENTO</v>
          </cell>
          <cell r="D548">
            <v>0</v>
          </cell>
          <cell r="E548">
            <v>0</v>
          </cell>
        </row>
        <row r="549">
          <cell r="A549" t="str">
            <v>5-1-1-5-04-004-002-009</v>
          </cell>
          <cell r="B549" t="str">
            <v>DIAS ECONOMICOS SANEAMIENTO</v>
          </cell>
          <cell r="C549" t="str">
            <v>SANEAMIENTO</v>
          </cell>
          <cell r="D549">
            <v>0</v>
          </cell>
          <cell r="E549">
            <v>0</v>
          </cell>
        </row>
        <row r="550">
          <cell r="A550" t="str">
            <v>5-1-1-5-04-004-002-010</v>
          </cell>
          <cell r="B550" t="str">
            <v>PAGOS POR DEFUNCION SANEAMIENTO</v>
          </cell>
          <cell r="C550" t="str">
            <v>SANEAMIENTO</v>
          </cell>
          <cell r="D550">
            <v>0</v>
          </cell>
          <cell r="E550">
            <v>0</v>
          </cell>
        </row>
        <row r="551">
          <cell r="A551" t="str">
            <v>5-1-1-5-04-004-002-011</v>
          </cell>
          <cell r="B551" t="str">
            <v>EVENTOS SOCIALES AL PERSONAL SANEAMIENTO</v>
          </cell>
          <cell r="C551" t="str">
            <v>SANEAMIENTO</v>
          </cell>
          <cell r="D551">
            <v>0</v>
          </cell>
          <cell r="E551">
            <v>0</v>
          </cell>
        </row>
        <row r="552">
          <cell r="A552" t="str">
            <v>5-1-1-5-04-004-002-013</v>
          </cell>
          <cell r="B552" t="str">
            <v>PARTICIPACIONES AL SINDICATO SANEAMIENTO</v>
          </cell>
          <cell r="C552" t="str">
            <v>SANEAMIENTO</v>
          </cell>
          <cell r="D552">
            <v>0</v>
          </cell>
          <cell r="E552">
            <v>0</v>
          </cell>
        </row>
        <row r="553">
          <cell r="A553" t="str">
            <v>5-1-1-5-04-004-002-014</v>
          </cell>
          <cell r="B553" t="str">
            <v>BONO DE PUNTUALIDAD SANEAMIENTO</v>
          </cell>
          <cell r="C553" t="str">
            <v>SANEAMIENTO</v>
          </cell>
          <cell r="D553">
            <v>0</v>
          </cell>
          <cell r="E553">
            <v>0</v>
          </cell>
        </row>
        <row r="554">
          <cell r="A554" t="str">
            <v>5-1-1-5-05-001</v>
          </cell>
          <cell r="B554" t="str">
            <v>APOYOS A LA CAPACITACION DE LOS SERV PUBLICOS ADMINISTRACION</v>
          </cell>
          <cell r="C554" t="str">
            <v>ADMINISTRACION</v>
          </cell>
          <cell r="D554">
            <v>0</v>
          </cell>
          <cell r="E554">
            <v>0</v>
          </cell>
        </row>
        <row r="555">
          <cell r="A555" t="str">
            <v>5-1-1-5-05-001-001</v>
          </cell>
          <cell r="B555" t="str">
            <v>CONFIANZA ADMINISTRACION</v>
          </cell>
          <cell r="C555" t="str">
            <v>ADMINISTRACION</v>
          </cell>
          <cell r="D555">
            <v>0</v>
          </cell>
          <cell r="E555">
            <v>0</v>
          </cell>
        </row>
        <row r="556">
          <cell r="A556" t="str">
            <v>5-1-1-5-05-001-001-001</v>
          </cell>
          <cell r="B556" t="str">
            <v>APOYO SUP ACADEMICA ADMINISTRACION</v>
          </cell>
          <cell r="C556" t="str">
            <v>ADMINISTRACION</v>
          </cell>
          <cell r="D556">
            <v>0</v>
          </cell>
          <cell r="E556">
            <v>0</v>
          </cell>
        </row>
        <row r="557">
          <cell r="A557" t="str">
            <v>5-1-1-5-05-001-001-002</v>
          </cell>
          <cell r="B557" t="str">
            <v>AYUDA P/GTOS Y UT ESCOLARES ADMINISTRACION</v>
          </cell>
          <cell r="C557" t="str">
            <v>ADMINISTRACION</v>
          </cell>
          <cell r="D557">
            <v>0</v>
          </cell>
          <cell r="E557">
            <v>0</v>
          </cell>
        </row>
        <row r="558">
          <cell r="A558" t="str">
            <v>5-1-1-5-05-001-001-003</v>
          </cell>
          <cell r="B558" t="str">
            <v>ELABORACION Y CONCLUSION DE TESIS ADMINISTRACION</v>
          </cell>
          <cell r="C558" t="str">
            <v>ADMINISTRACION</v>
          </cell>
          <cell r="D558">
            <v>0</v>
          </cell>
          <cell r="E558">
            <v>0</v>
          </cell>
        </row>
        <row r="559">
          <cell r="A559" t="str">
            <v>5-1-1-5-05-001-001-004</v>
          </cell>
          <cell r="B559" t="str">
            <v>MATERIAL DIDACTICO ADMINISTRACION</v>
          </cell>
          <cell r="C559" t="str">
            <v>ADMINISTRACION</v>
          </cell>
          <cell r="D559">
            <v>0</v>
          </cell>
          <cell r="E559">
            <v>0</v>
          </cell>
        </row>
        <row r="560">
          <cell r="A560" t="str">
            <v>5-1-1-5-05-001-001-005</v>
          </cell>
          <cell r="B560" t="str">
            <v>BECAS AL TRABAJADOR ADMINISTRACION</v>
          </cell>
          <cell r="C560" t="str">
            <v>ADMINISTRACION</v>
          </cell>
          <cell r="D560">
            <v>0</v>
          </cell>
          <cell r="E560">
            <v>0</v>
          </cell>
        </row>
        <row r="561">
          <cell r="A561" t="str">
            <v>5-1-1-5-05-001-002</v>
          </cell>
          <cell r="B561" t="str">
            <v>SINDICALIZADOS ADMINISTRACION</v>
          </cell>
          <cell r="C561" t="str">
            <v>ADMINISTRACION</v>
          </cell>
          <cell r="D561">
            <v>0</v>
          </cell>
          <cell r="E561">
            <v>0</v>
          </cell>
        </row>
        <row r="562">
          <cell r="A562" t="str">
            <v>5-1-1-5-05-001-002-001</v>
          </cell>
          <cell r="B562" t="str">
            <v>APOYO SUP ACADEMICA ADMINISTRACION</v>
          </cell>
          <cell r="C562" t="str">
            <v>ADMINISTRACION</v>
          </cell>
          <cell r="D562">
            <v>0</v>
          </cell>
          <cell r="E562">
            <v>0</v>
          </cell>
        </row>
        <row r="563">
          <cell r="A563" t="str">
            <v>5-1-1-5-05-001-002-002</v>
          </cell>
          <cell r="B563" t="str">
            <v>AYUDA P/GTOS Y UT ESCOLARES ADMINISTRACION</v>
          </cell>
          <cell r="C563" t="str">
            <v>ADMINISTRACION</v>
          </cell>
          <cell r="D563">
            <v>0</v>
          </cell>
          <cell r="E563">
            <v>0</v>
          </cell>
        </row>
        <row r="564">
          <cell r="A564" t="str">
            <v>5-1-1-5-05-001-002-003</v>
          </cell>
          <cell r="B564" t="str">
            <v>ELABORACION Y CONCLUSION DE TESIS ADMINISTRACION</v>
          </cell>
          <cell r="C564" t="str">
            <v>ADMINISTRACION</v>
          </cell>
          <cell r="D564">
            <v>0</v>
          </cell>
          <cell r="E564">
            <v>0</v>
          </cell>
        </row>
        <row r="565">
          <cell r="A565" t="str">
            <v>5-1-1-5-05-001-002-004</v>
          </cell>
          <cell r="B565" t="str">
            <v>MATERIAL DIDACTICO ADMINISTRACION</v>
          </cell>
          <cell r="C565" t="str">
            <v>ADMINISTRACION</v>
          </cell>
          <cell r="D565">
            <v>0</v>
          </cell>
          <cell r="E565">
            <v>0</v>
          </cell>
        </row>
        <row r="566">
          <cell r="A566" t="str">
            <v>5-1-1-5-05-001-002-005</v>
          </cell>
          <cell r="B566" t="str">
            <v>BECAS AL TRABAJADOR ADMINISTRACION</v>
          </cell>
          <cell r="C566" t="str">
            <v>ADMINISTRACION</v>
          </cell>
          <cell r="D566">
            <v>0</v>
          </cell>
          <cell r="E566">
            <v>0</v>
          </cell>
        </row>
        <row r="567">
          <cell r="A567" t="str">
            <v>5-1-1-5-05-002</v>
          </cell>
          <cell r="B567" t="str">
            <v>APOYOS A LA CAPACITACION DE LOS SERV PUBLICOS COMERCIAL</v>
          </cell>
          <cell r="C567" t="str">
            <v>COMERCIAL</v>
          </cell>
          <cell r="D567">
            <v>0</v>
          </cell>
          <cell r="E567">
            <v>0</v>
          </cell>
        </row>
        <row r="568">
          <cell r="A568" t="str">
            <v>5-1-1-5-05-002-001</v>
          </cell>
          <cell r="B568" t="str">
            <v>CONFIANZA COMERCIAL</v>
          </cell>
          <cell r="C568" t="str">
            <v>COMERCIAL</v>
          </cell>
          <cell r="D568">
            <v>0</v>
          </cell>
          <cell r="E568">
            <v>0</v>
          </cell>
        </row>
        <row r="569">
          <cell r="A569" t="str">
            <v>5-1-1-5-05-002-001-001</v>
          </cell>
          <cell r="B569" t="str">
            <v>APOYO SUP ACADEMICA COMERCIAL</v>
          </cell>
          <cell r="C569" t="str">
            <v>COMERCIAL</v>
          </cell>
          <cell r="D569">
            <v>0</v>
          </cell>
          <cell r="E569">
            <v>0</v>
          </cell>
        </row>
        <row r="570">
          <cell r="A570" t="str">
            <v>5-1-1-5-05-002-001-002</v>
          </cell>
          <cell r="B570" t="str">
            <v>AYUDA P/GTOS Y UT ESCOLARES COMERCIAL</v>
          </cell>
          <cell r="C570" t="str">
            <v>COMERCIAL</v>
          </cell>
          <cell r="D570">
            <v>0</v>
          </cell>
          <cell r="E570">
            <v>0</v>
          </cell>
        </row>
        <row r="571">
          <cell r="A571" t="str">
            <v>5-1-1-5-05-002-001-003</v>
          </cell>
          <cell r="B571" t="str">
            <v>ELABORACION Y CONCLUSION DE TESIS COMERCIAL</v>
          </cell>
          <cell r="C571" t="str">
            <v>COMERCIAL</v>
          </cell>
          <cell r="D571">
            <v>0</v>
          </cell>
          <cell r="E571">
            <v>0</v>
          </cell>
        </row>
        <row r="572">
          <cell r="A572" t="str">
            <v>5-1-1-5-05-002-001-004</v>
          </cell>
          <cell r="B572" t="str">
            <v>MATERIAL DIDACTICO COMERCIAL</v>
          </cell>
          <cell r="C572" t="str">
            <v>COMERCIAL</v>
          </cell>
          <cell r="D572">
            <v>0</v>
          </cell>
          <cell r="E572">
            <v>0</v>
          </cell>
        </row>
        <row r="573">
          <cell r="A573" t="str">
            <v>5-1-1-5-05-002-001-005</v>
          </cell>
          <cell r="B573" t="str">
            <v>BECAS AL TRABAJADOR COMERCIAL</v>
          </cell>
          <cell r="C573" t="str">
            <v>COMERCIAL</v>
          </cell>
          <cell r="D573">
            <v>0</v>
          </cell>
          <cell r="E573">
            <v>0</v>
          </cell>
        </row>
        <row r="574">
          <cell r="A574" t="str">
            <v>5-1-1-5-05-002-002</v>
          </cell>
          <cell r="B574" t="str">
            <v>SINDICALIZADOS COMERCIAL</v>
          </cell>
          <cell r="C574" t="str">
            <v>COMERCIAL</v>
          </cell>
          <cell r="D574">
            <v>0</v>
          </cell>
          <cell r="E574">
            <v>0</v>
          </cell>
        </row>
        <row r="575">
          <cell r="A575" t="str">
            <v>5-1-1-5-05-002-002-001</v>
          </cell>
          <cell r="B575" t="str">
            <v>APOYO SUP ACADEMICA COMERCIAL</v>
          </cell>
          <cell r="C575" t="str">
            <v>COMERCIAL</v>
          </cell>
          <cell r="D575">
            <v>0</v>
          </cell>
          <cell r="E575">
            <v>0</v>
          </cell>
        </row>
        <row r="576">
          <cell r="A576" t="str">
            <v>5-1-1-5-05-002-002-002</v>
          </cell>
          <cell r="B576" t="str">
            <v>AYUDA P/GTOS Y UT ESCOLARES COMERCIAL</v>
          </cell>
          <cell r="C576" t="str">
            <v>COMERCIAL</v>
          </cell>
          <cell r="D576">
            <v>0</v>
          </cell>
          <cell r="E576">
            <v>0</v>
          </cell>
        </row>
        <row r="577">
          <cell r="A577" t="str">
            <v>5-1-1-5-05-002-002-003</v>
          </cell>
          <cell r="B577" t="str">
            <v>ELABORACION Y CONCLUSION DE TESIS COMERCIAL</v>
          </cell>
          <cell r="C577" t="str">
            <v>COMERCIAL</v>
          </cell>
          <cell r="D577">
            <v>0</v>
          </cell>
          <cell r="E577">
            <v>0</v>
          </cell>
        </row>
        <row r="578">
          <cell r="A578" t="str">
            <v>5-1-1-5-05-002-002-004</v>
          </cell>
          <cell r="B578" t="str">
            <v>MATERIAL DIDACTICO COMERCIAL</v>
          </cell>
          <cell r="C578" t="str">
            <v>COMERCIAL</v>
          </cell>
          <cell r="D578">
            <v>0</v>
          </cell>
          <cell r="E578">
            <v>0</v>
          </cell>
        </row>
        <row r="579">
          <cell r="A579" t="str">
            <v>5-1-1-5-05-002-002-005</v>
          </cell>
          <cell r="B579" t="str">
            <v>BECAS AL TRABAJADOR COMERCIAL</v>
          </cell>
          <cell r="C579" t="str">
            <v>COMERCIAL</v>
          </cell>
          <cell r="D579">
            <v>0</v>
          </cell>
          <cell r="E579">
            <v>0</v>
          </cell>
        </row>
        <row r="580">
          <cell r="A580" t="str">
            <v>5-1-1-5-05-003</v>
          </cell>
          <cell r="B580" t="str">
            <v>APOYOS A LA CAPACITACION DE LOS SERV PUBLICOS OPERACION</v>
          </cell>
          <cell r="C580" t="str">
            <v>OPERACION</v>
          </cell>
          <cell r="D580">
            <v>0</v>
          </cell>
          <cell r="E580">
            <v>0</v>
          </cell>
        </row>
        <row r="581">
          <cell r="A581" t="str">
            <v>5-1-1-5-05-003-001</v>
          </cell>
          <cell r="B581" t="str">
            <v>CONFIANZA OPERACION</v>
          </cell>
          <cell r="C581" t="str">
            <v>OPERACION</v>
          </cell>
          <cell r="D581">
            <v>0</v>
          </cell>
          <cell r="E581">
            <v>0</v>
          </cell>
        </row>
        <row r="582">
          <cell r="A582" t="str">
            <v>5-1-1-5-05-003-001-001</v>
          </cell>
          <cell r="B582" t="str">
            <v>APOYO SUP ACADEMICA OPERACION</v>
          </cell>
          <cell r="C582" t="str">
            <v>OPERACION</v>
          </cell>
          <cell r="D582">
            <v>0</v>
          </cell>
          <cell r="E582">
            <v>0</v>
          </cell>
        </row>
        <row r="583">
          <cell r="A583" t="str">
            <v>5-1-1-5-05-003-001-002</v>
          </cell>
          <cell r="B583" t="str">
            <v>AYUDA P/GTOS Y UT ESCOLARES OPERACION</v>
          </cell>
          <cell r="C583" t="str">
            <v>OPERACION</v>
          </cell>
          <cell r="D583">
            <v>0</v>
          </cell>
          <cell r="E583">
            <v>0</v>
          </cell>
        </row>
        <row r="584">
          <cell r="A584" t="str">
            <v>5-1-1-5-05-003-001-003</v>
          </cell>
          <cell r="B584" t="str">
            <v>ELABORACION Y CONCLUSION DE TESIS OPERACION</v>
          </cell>
          <cell r="C584" t="str">
            <v>OPERACION</v>
          </cell>
          <cell r="D584">
            <v>0</v>
          </cell>
          <cell r="E584">
            <v>0</v>
          </cell>
        </row>
        <row r="585">
          <cell r="A585" t="str">
            <v>5-1-1-5-05-003-001-004</v>
          </cell>
          <cell r="B585" t="str">
            <v>MATERIAL DIDACTICO OPERACION</v>
          </cell>
          <cell r="C585" t="str">
            <v>OPERACION</v>
          </cell>
          <cell r="D585">
            <v>0</v>
          </cell>
          <cell r="E585">
            <v>0</v>
          </cell>
        </row>
        <row r="586">
          <cell r="A586" t="str">
            <v>5-1-1-5-05-003-001-005</v>
          </cell>
          <cell r="B586" t="str">
            <v>BECAS AL TRABAJADOR OPERACION</v>
          </cell>
          <cell r="C586" t="str">
            <v>OPERACION</v>
          </cell>
          <cell r="D586">
            <v>0</v>
          </cell>
          <cell r="E586">
            <v>0</v>
          </cell>
        </row>
        <row r="587">
          <cell r="A587" t="str">
            <v>5-1-1-5-05-003-002</v>
          </cell>
          <cell r="B587" t="str">
            <v>SINDICALIZADOS OPERACION</v>
          </cell>
          <cell r="C587" t="str">
            <v>OPERACION</v>
          </cell>
          <cell r="D587">
            <v>0</v>
          </cell>
          <cell r="E587">
            <v>0</v>
          </cell>
        </row>
        <row r="588">
          <cell r="A588" t="str">
            <v>5-1-1-5-05-003-002-001</v>
          </cell>
          <cell r="B588" t="str">
            <v>APOYO SUP ACADEMICA OPERACION</v>
          </cell>
          <cell r="C588" t="str">
            <v>OPERACION</v>
          </cell>
          <cell r="D588">
            <v>0</v>
          </cell>
          <cell r="E588">
            <v>0</v>
          </cell>
        </row>
        <row r="589">
          <cell r="A589" t="str">
            <v>5-1-1-5-05-003-002-002</v>
          </cell>
          <cell r="B589" t="str">
            <v>AYUDA P/GTOS Y UT ESCOLARES OPERACION</v>
          </cell>
          <cell r="C589" t="str">
            <v>OPERACION</v>
          </cell>
          <cell r="D589">
            <v>0</v>
          </cell>
          <cell r="E589">
            <v>0</v>
          </cell>
        </row>
        <row r="590">
          <cell r="A590" t="str">
            <v>5-1-1-5-05-003-002-003</v>
          </cell>
          <cell r="B590" t="str">
            <v>ELABORACION Y CONCLUSION DE TESIS OPERACION</v>
          </cell>
          <cell r="C590" t="str">
            <v>OPERACION</v>
          </cell>
          <cell r="D590">
            <v>0</v>
          </cell>
          <cell r="E590">
            <v>0</v>
          </cell>
        </row>
        <row r="591">
          <cell r="A591" t="str">
            <v>5-1-1-5-05-003-002-004</v>
          </cell>
          <cell r="B591" t="str">
            <v>MATERIAL DIDACTICO OPERACION</v>
          </cell>
          <cell r="C591" t="str">
            <v>OPERACION</v>
          </cell>
          <cell r="D591">
            <v>0</v>
          </cell>
          <cell r="E591">
            <v>0</v>
          </cell>
        </row>
        <row r="592">
          <cell r="A592" t="str">
            <v>5-1-1-5-05-003-002-005</v>
          </cell>
          <cell r="B592" t="str">
            <v>BECAS AL TRABAJADOR OPERACION</v>
          </cell>
          <cell r="C592" t="str">
            <v>OPERACION</v>
          </cell>
          <cell r="D592">
            <v>0</v>
          </cell>
          <cell r="E592">
            <v>0</v>
          </cell>
        </row>
        <row r="593">
          <cell r="A593" t="str">
            <v>5-1-1-5-05-004</v>
          </cell>
          <cell r="B593" t="str">
            <v>APOYOS A LA CAPACITACION DE LOS SERV PUBLICOS SANEAMIENTO</v>
          </cell>
          <cell r="C593" t="str">
            <v>SANEAMIENTO</v>
          </cell>
          <cell r="D593">
            <v>0</v>
          </cell>
          <cell r="E593">
            <v>0</v>
          </cell>
        </row>
        <row r="594">
          <cell r="A594" t="str">
            <v>5-1-1-5-05-004-001</v>
          </cell>
          <cell r="B594" t="str">
            <v>CONFIANZA SANEAMIENTO</v>
          </cell>
          <cell r="C594" t="str">
            <v>SANEAMIENTO</v>
          </cell>
          <cell r="D594">
            <v>0</v>
          </cell>
          <cell r="E594">
            <v>0</v>
          </cell>
        </row>
        <row r="595">
          <cell r="A595" t="str">
            <v>5-1-1-5-05-004-001-001</v>
          </cell>
          <cell r="B595" t="str">
            <v>APOYO SUP ACADEMICA SANEAMIENTO</v>
          </cell>
          <cell r="C595" t="str">
            <v>SANEAMIENTO</v>
          </cell>
          <cell r="D595">
            <v>0</v>
          </cell>
          <cell r="E595">
            <v>0</v>
          </cell>
        </row>
        <row r="596">
          <cell r="A596" t="str">
            <v>5-1-1-5-05-004-001-002</v>
          </cell>
          <cell r="B596" t="str">
            <v>AYUDA P/GTOS Y UT ESCOLARES SANEAMIENTO</v>
          </cell>
          <cell r="C596" t="str">
            <v>SANEAMIENTO</v>
          </cell>
          <cell r="D596">
            <v>0</v>
          </cell>
          <cell r="E596">
            <v>0</v>
          </cell>
        </row>
        <row r="597">
          <cell r="A597" t="str">
            <v>5-1-1-5-05-004-001-003</v>
          </cell>
          <cell r="B597" t="str">
            <v>ELABORACION Y CONCLUSION DE TESIS SANEAMIENTO</v>
          </cell>
          <cell r="C597" t="str">
            <v>SANEAMIENTO</v>
          </cell>
          <cell r="D597">
            <v>0</v>
          </cell>
          <cell r="E597">
            <v>0</v>
          </cell>
        </row>
        <row r="598">
          <cell r="A598" t="str">
            <v>5-1-1-5-05-004-001-004</v>
          </cell>
          <cell r="B598" t="str">
            <v>MATERIAL DIDACTICO SANEAMIENTO</v>
          </cell>
          <cell r="C598" t="str">
            <v>SANEAMIENTO</v>
          </cell>
          <cell r="D598">
            <v>0</v>
          </cell>
          <cell r="E598">
            <v>0</v>
          </cell>
        </row>
        <row r="599">
          <cell r="A599" t="str">
            <v>5-1-1-5-05-004-001-005</v>
          </cell>
          <cell r="B599" t="str">
            <v>BECAS AL TRABAJADOR SANEAMIENTO</v>
          </cell>
          <cell r="C599" t="str">
            <v>SANEAMIENTO</v>
          </cell>
          <cell r="D599">
            <v>0</v>
          </cell>
          <cell r="E599">
            <v>0</v>
          </cell>
        </row>
        <row r="600">
          <cell r="A600" t="str">
            <v>5-1-1-5-05-004-002</v>
          </cell>
          <cell r="B600" t="str">
            <v>SINDICALIZADOS SANEAMIENTO</v>
          </cell>
          <cell r="C600" t="str">
            <v>SANEAMIENTO</v>
          </cell>
          <cell r="D600">
            <v>0</v>
          </cell>
          <cell r="E600">
            <v>0</v>
          </cell>
        </row>
        <row r="601">
          <cell r="A601" t="str">
            <v>5-1-1-5-05-004-002-001</v>
          </cell>
          <cell r="B601" t="str">
            <v>APOYO SUP ACADEMICA SANEAMIENTO</v>
          </cell>
          <cell r="C601" t="str">
            <v>SANEAMIENTO</v>
          </cell>
          <cell r="D601">
            <v>0</v>
          </cell>
          <cell r="E601">
            <v>0</v>
          </cell>
        </row>
        <row r="602">
          <cell r="A602" t="str">
            <v>5-1-1-5-05-004-002-002</v>
          </cell>
          <cell r="B602" t="str">
            <v>AYUDA P/GTOS Y UT ESCOLARES SANEAMIENTO</v>
          </cell>
          <cell r="C602" t="str">
            <v>SANEAMIENTO</v>
          </cell>
          <cell r="D602">
            <v>0</v>
          </cell>
          <cell r="E602">
            <v>0</v>
          </cell>
        </row>
        <row r="603">
          <cell r="A603" t="str">
            <v>5-1-1-5-05-004-002-003</v>
          </cell>
          <cell r="B603" t="str">
            <v>ELABORACION Y CONCLUSION DE TESIS SANEAMIENTO</v>
          </cell>
          <cell r="C603" t="str">
            <v>SANEAMIENTO</v>
          </cell>
          <cell r="D603">
            <v>0</v>
          </cell>
          <cell r="E603">
            <v>0</v>
          </cell>
        </row>
        <row r="604">
          <cell r="A604" t="str">
            <v>5-1-1-5-05-004-002-004</v>
          </cell>
          <cell r="B604" t="str">
            <v>MATERIAL DIDACTICO SANEAMIENTO</v>
          </cell>
          <cell r="C604" t="str">
            <v>SANEAMIENTO</v>
          </cell>
          <cell r="D604">
            <v>0</v>
          </cell>
          <cell r="E604">
            <v>0</v>
          </cell>
        </row>
        <row r="605">
          <cell r="A605" t="str">
            <v>5-1-1-5-05-004-002-005</v>
          </cell>
          <cell r="B605" t="str">
            <v>BECAS AL TRABAJADOR SANEAMIENTO</v>
          </cell>
          <cell r="C605" t="str">
            <v>SANEAMIENTO</v>
          </cell>
          <cell r="D605">
            <v>0</v>
          </cell>
          <cell r="E605">
            <v>0</v>
          </cell>
        </row>
        <row r="606">
          <cell r="A606" t="str">
            <v>5-1-1-5-09-001</v>
          </cell>
          <cell r="B606" t="str">
            <v>OTRAS PRESTACIONES SOC Y ECONOMICAS ADMINISTRACION</v>
          </cell>
          <cell r="C606" t="str">
            <v>ADMINISTRACION</v>
          </cell>
          <cell r="D606">
            <v>0</v>
          </cell>
          <cell r="E606">
            <v>0</v>
          </cell>
        </row>
        <row r="607">
          <cell r="A607" t="str">
            <v>5-1-1-5-09-001-001</v>
          </cell>
          <cell r="B607" t="str">
            <v>CONFIANZA ADMINISTRACION</v>
          </cell>
          <cell r="C607" t="str">
            <v>ADMINISTRACION</v>
          </cell>
          <cell r="D607">
            <v>0</v>
          </cell>
          <cell r="E607">
            <v>0</v>
          </cell>
        </row>
        <row r="608">
          <cell r="A608" t="str">
            <v>5-1-1-5-09-001-001-001</v>
          </cell>
          <cell r="B608" t="str">
            <v>APOYO P DISCAP Y APARATOS ORTOPEDICOS ADMINISTRACION</v>
          </cell>
          <cell r="C608" t="str">
            <v>ADMINISTRACION</v>
          </cell>
          <cell r="D608">
            <v>0</v>
          </cell>
          <cell r="E608">
            <v>0</v>
          </cell>
        </row>
        <row r="609">
          <cell r="A609" t="str">
            <v>5-1-1-5-09-001-001-002</v>
          </cell>
          <cell r="B609" t="str">
            <v>CANASTILLA MATERNIDAD ADMINISTRACION</v>
          </cell>
          <cell r="C609" t="str">
            <v>ADMINISTRACION</v>
          </cell>
          <cell r="D609">
            <v>0</v>
          </cell>
          <cell r="E609">
            <v>0</v>
          </cell>
        </row>
        <row r="610">
          <cell r="A610" t="str">
            <v>5-1-1-5-09-001-002</v>
          </cell>
          <cell r="B610" t="str">
            <v>SINDICALIZADOS ADMINISTRACION</v>
          </cell>
          <cell r="C610" t="str">
            <v>ADMINISTRACION</v>
          </cell>
          <cell r="D610">
            <v>0</v>
          </cell>
          <cell r="E610">
            <v>0</v>
          </cell>
        </row>
        <row r="611">
          <cell r="A611" t="str">
            <v>5-1-1-5-09-001-002-001</v>
          </cell>
          <cell r="B611" t="str">
            <v>APOYO P DISCAP Y APARATOS ORTOPEDICOS ADMINISTRACION</v>
          </cell>
          <cell r="C611" t="str">
            <v>ADMINISTRACION</v>
          </cell>
          <cell r="D611">
            <v>0</v>
          </cell>
          <cell r="E611">
            <v>0</v>
          </cell>
        </row>
        <row r="612">
          <cell r="A612" t="str">
            <v>5-1-1-5-09-001-002-002</v>
          </cell>
          <cell r="B612" t="str">
            <v>CANASTILLA MATERNIDAD ADMINISTRACION</v>
          </cell>
          <cell r="C612" t="str">
            <v>ADMINISTRACION</v>
          </cell>
          <cell r="D612">
            <v>0</v>
          </cell>
          <cell r="E612">
            <v>0</v>
          </cell>
        </row>
        <row r="613">
          <cell r="A613" t="str">
            <v>5-1-1-5-09-002</v>
          </cell>
          <cell r="B613" t="str">
            <v>OTRAS PRESTACIONES SOC Y ECONOMICAS COMERCIAL</v>
          </cell>
          <cell r="C613" t="str">
            <v>COMERCIAL</v>
          </cell>
          <cell r="D613">
            <v>0</v>
          </cell>
          <cell r="E613">
            <v>0</v>
          </cell>
        </row>
        <row r="614">
          <cell r="A614" t="str">
            <v>5-1-1-5-09-002-001</v>
          </cell>
          <cell r="B614" t="str">
            <v>CONFIANZA COMERCIAL</v>
          </cell>
          <cell r="C614" t="str">
            <v>COMERCIAL</v>
          </cell>
          <cell r="D614">
            <v>0</v>
          </cell>
          <cell r="E614">
            <v>0</v>
          </cell>
        </row>
        <row r="615">
          <cell r="A615" t="str">
            <v>5-1-1-5-09-002-001-001</v>
          </cell>
          <cell r="B615" t="str">
            <v>APOYO P DISCAP Y APARATOS ORTOPEDICOS COMERCIAL</v>
          </cell>
          <cell r="C615" t="str">
            <v>COMERCIAL</v>
          </cell>
          <cell r="D615">
            <v>0</v>
          </cell>
          <cell r="E615">
            <v>0</v>
          </cell>
        </row>
        <row r="616">
          <cell r="A616" t="str">
            <v>5-1-1-5-09-002-001-002</v>
          </cell>
          <cell r="B616" t="str">
            <v>CANASTILLA MATERNIDAD COMERCIAL</v>
          </cell>
          <cell r="C616" t="str">
            <v>COMERCIAL</v>
          </cell>
          <cell r="D616">
            <v>0</v>
          </cell>
          <cell r="E616">
            <v>0</v>
          </cell>
        </row>
        <row r="617">
          <cell r="A617" t="str">
            <v>5-1-1-5-09-002-002</v>
          </cell>
          <cell r="B617" t="str">
            <v>SINDICALIZADOS COMERCIAL</v>
          </cell>
          <cell r="C617" t="str">
            <v>COMERCIAL</v>
          </cell>
          <cell r="D617">
            <v>0</v>
          </cell>
          <cell r="E617">
            <v>0</v>
          </cell>
        </row>
        <row r="618">
          <cell r="A618" t="str">
            <v>5-1-1-5-09-002-002-001</v>
          </cell>
          <cell r="B618" t="str">
            <v>APOYO P DISCAP Y APARATOS ORTOPEDICOS COMERCIAL</v>
          </cell>
          <cell r="C618" t="str">
            <v>COMERCIAL</v>
          </cell>
          <cell r="D618">
            <v>0</v>
          </cell>
          <cell r="E618">
            <v>0</v>
          </cell>
        </row>
        <row r="619">
          <cell r="A619" t="str">
            <v>5-1-1-5-09-002-002-002</v>
          </cell>
          <cell r="B619" t="str">
            <v>CANASTILLA MATERNIDAD COMERCIAL</v>
          </cell>
          <cell r="C619" t="str">
            <v>COMERCIAL</v>
          </cell>
          <cell r="D619">
            <v>0</v>
          </cell>
          <cell r="E619">
            <v>0</v>
          </cell>
        </row>
        <row r="620">
          <cell r="A620" t="str">
            <v>5-1-1-5-09-003</v>
          </cell>
          <cell r="B620" t="str">
            <v>OTRAS PRESTACIONES SOC Y ECONOMICAS OPERACION</v>
          </cell>
          <cell r="C620" t="str">
            <v>OPERACION</v>
          </cell>
          <cell r="D620">
            <v>0</v>
          </cell>
          <cell r="E620">
            <v>0</v>
          </cell>
        </row>
        <row r="621">
          <cell r="A621" t="str">
            <v>5-1-1-5-09-003-001</v>
          </cell>
          <cell r="B621" t="str">
            <v>CONFIANZA OPERACION</v>
          </cell>
          <cell r="C621" t="str">
            <v>OPERACION</v>
          </cell>
          <cell r="D621">
            <v>0</v>
          </cell>
          <cell r="E621">
            <v>0</v>
          </cell>
        </row>
        <row r="622">
          <cell r="A622" t="str">
            <v>5-1-1-5-09-003-001-001</v>
          </cell>
          <cell r="B622" t="str">
            <v>APOYO P DISCAP Y APARATOS ORTOPEDICOS OPERACION</v>
          </cell>
          <cell r="C622" t="str">
            <v>OPERACION</v>
          </cell>
          <cell r="D622">
            <v>0</v>
          </cell>
          <cell r="E622">
            <v>0</v>
          </cell>
        </row>
        <row r="623">
          <cell r="A623" t="str">
            <v>5-1-1-5-09-003-001-002</v>
          </cell>
          <cell r="B623" t="str">
            <v>CANASTILLA MATERNIDAD OPERACION</v>
          </cell>
          <cell r="C623" t="str">
            <v>OPERACION</v>
          </cell>
          <cell r="D623">
            <v>0</v>
          </cell>
          <cell r="E623">
            <v>0</v>
          </cell>
        </row>
        <row r="624">
          <cell r="A624" t="str">
            <v>5-1-1-5-09-003-002</v>
          </cell>
          <cell r="B624" t="str">
            <v>SINDICALIZADOS OPERACION</v>
          </cell>
          <cell r="C624" t="str">
            <v>OPERACION</v>
          </cell>
          <cell r="D624">
            <v>0</v>
          </cell>
          <cell r="E624">
            <v>0</v>
          </cell>
        </row>
        <row r="625">
          <cell r="A625" t="str">
            <v>5-1-1-5-09-003-002-001</v>
          </cell>
          <cell r="B625" t="str">
            <v>APOYO P DISCAP Y APARATOS ORTOPEDICOS OPERACION</v>
          </cell>
          <cell r="C625" t="str">
            <v>OPERACION</v>
          </cell>
          <cell r="D625">
            <v>0</v>
          </cell>
          <cell r="E625">
            <v>0</v>
          </cell>
        </row>
        <row r="626">
          <cell r="A626" t="str">
            <v>5-1-1-5-09-003-002-002</v>
          </cell>
          <cell r="B626" t="str">
            <v>CANASTILLA MATERNIDAD OPERACION</v>
          </cell>
          <cell r="C626" t="str">
            <v>OPERACION</v>
          </cell>
          <cell r="D626">
            <v>0</v>
          </cell>
          <cell r="E626">
            <v>0</v>
          </cell>
        </row>
        <row r="627">
          <cell r="A627" t="str">
            <v>5-1-1-5-09-004</v>
          </cell>
          <cell r="B627" t="str">
            <v>OTRAS PRESTACIONES SOC Y ECONOMICAS SANEAMIENTO</v>
          </cell>
          <cell r="C627" t="str">
            <v>SANEAMIENTO</v>
          </cell>
          <cell r="D627">
            <v>0</v>
          </cell>
          <cell r="E627">
            <v>0</v>
          </cell>
        </row>
        <row r="628">
          <cell r="A628" t="str">
            <v>5-1-1-5-09-004-001</v>
          </cell>
          <cell r="B628" t="str">
            <v>CONFIANZA SANEAMIENTO</v>
          </cell>
          <cell r="C628" t="str">
            <v>SANEAMIENTO</v>
          </cell>
          <cell r="D628">
            <v>0</v>
          </cell>
          <cell r="E628">
            <v>0</v>
          </cell>
        </row>
        <row r="629">
          <cell r="A629" t="str">
            <v>5-1-1-5-09-004-001-001</v>
          </cell>
          <cell r="B629" t="str">
            <v>APOYO P DISCAP Y APARATOS ORTOPEDICOS SANEAMIENTO</v>
          </cell>
          <cell r="C629" t="str">
            <v>SANEAMIENTO</v>
          </cell>
          <cell r="D629">
            <v>0</v>
          </cell>
          <cell r="E629">
            <v>0</v>
          </cell>
        </row>
        <row r="630">
          <cell r="A630" t="str">
            <v>5-1-1-5-09-004-001-002</v>
          </cell>
          <cell r="B630" t="str">
            <v>CANASTILLA MATERNIDAD SANEAMIENTO</v>
          </cell>
          <cell r="C630" t="str">
            <v>SANEAMIENTO</v>
          </cell>
          <cell r="D630">
            <v>0</v>
          </cell>
          <cell r="E630">
            <v>0</v>
          </cell>
        </row>
        <row r="631">
          <cell r="A631" t="str">
            <v>5-1-1-5-09-004-002</v>
          </cell>
          <cell r="B631" t="str">
            <v>SINDICALIZADOS SANEAMIENTO</v>
          </cell>
          <cell r="C631" t="str">
            <v>SANEAMIENTO</v>
          </cell>
          <cell r="D631">
            <v>0</v>
          </cell>
          <cell r="E631">
            <v>0</v>
          </cell>
        </row>
        <row r="632">
          <cell r="A632" t="str">
            <v>5-1-1-5-09-004-002-001</v>
          </cell>
          <cell r="B632" t="str">
            <v>APOYO P DISCAP Y APARATOS ORTOPEDICOS SANEAMIENTO</v>
          </cell>
          <cell r="C632" t="str">
            <v>SANEAMIENTO</v>
          </cell>
          <cell r="D632">
            <v>0</v>
          </cell>
          <cell r="E632">
            <v>0</v>
          </cell>
        </row>
        <row r="633">
          <cell r="A633" t="str">
            <v>5-1-1-5-09-004-002-002</v>
          </cell>
          <cell r="B633" t="str">
            <v>CANASTILLA MATERNIDAD SANEAMIENTO</v>
          </cell>
          <cell r="C633" t="str">
            <v>SANEAMIENTO</v>
          </cell>
          <cell r="D633">
            <v>0</v>
          </cell>
          <cell r="E633">
            <v>0</v>
          </cell>
        </row>
        <row r="634">
          <cell r="A634" t="str">
            <v>5-1-1-6</v>
          </cell>
          <cell r="B634" t="str">
            <v xml:space="preserve">PREVISIONES </v>
          </cell>
          <cell r="D634">
            <v>0</v>
          </cell>
          <cell r="E634">
            <v>0</v>
          </cell>
        </row>
        <row r="635">
          <cell r="A635" t="str">
            <v>5-1-1-6-01-001</v>
          </cell>
          <cell r="B635" t="str">
            <v>PREVISIONES DE CARÁCTER LABORAL, ECONOMICA Y DE SEGURIDAD SOCIAL ADMINISTRACION</v>
          </cell>
          <cell r="C635" t="str">
            <v>ADMINISTRACION</v>
          </cell>
          <cell r="D635">
            <v>0</v>
          </cell>
          <cell r="E635">
            <v>0</v>
          </cell>
        </row>
        <row r="636">
          <cell r="A636" t="str">
            <v>5-1-1-6-01-001-001</v>
          </cell>
          <cell r="B636" t="str">
            <v>CONFIANZA ADMINISTRACION</v>
          </cell>
          <cell r="C636" t="str">
            <v>ADMINISTRACION</v>
          </cell>
          <cell r="D636">
            <v>0</v>
          </cell>
          <cell r="E636">
            <v>0</v>
          </cell>
        </row>
        <row r="637">
          <cell r="A637" t="str">
            <v>5-1-1-6-01-001-002</v>
          </cell>
          <cell r="B637" t="str">
            <v>SINDICALIZADOS ADMINISTRACION</v>
          </cell>
          <cell r="C637" t="str">
            <v>ADMINISTRACION</v>
          </cell>
          <cell r="D637">
            <v>0</v>
          </cell>
          <cell r="E637">
            <v>0</v>
          </cell>
        </row>
        <row r="638">
          <cell r="A638" t="str">
            <v>5-1-1-6-01-002</v>
          </cell>
          <cell r="B638" t="str">
            <v>PREVISIONES DE CARÁCTER LABORAL, ECONOMICA Y DE SEGURIDAD SOCIAL COMERCIAL</v>
          </cell>
          <cell r="C638" t="str">
            <v>COMERCIAL</v>
          </cell>
          <cell r="D638">
            <v>0</v>
          </cell>
          <cell r="E638">
            <v>0</v>
          </cell>
        </row>
        <row r="639">
          <cell r="A639" t="str">
            <v>5-1-1-6-01-002-001</v>
          </cell>
          <cell r="B639" t="str">
            <v>CONFIANZA COMERCIAL</v>
          </cell>
          <cell r="C639" t="str">
            <v>COMERCIAL</v>
          </cell>
          <cell r="D639">
            <v>0</v>
          </cell>
          <cell r="E639">
            <v>0</v>
          </cell>
        </row>
        <row r="640">
          <cell r="A640" t="str">
            <v>5-1-1-6-01-002-002</v>
          </cell>
          <cell r="B640" t="str">
            <v>SINDICALIZADOS COMERCIAL</v>
          </cell>
          <cell r="C640" t="str">
            <v>COMERCIAL</v>
          </cell>
          <cell r="D640">
            <v>0</v>
          </cell>
          <cell r="E640">
            <v>0</v>
          </cell>
        </row>
        <row r="641">
          <cell r="A641" t="str">
            <v>5-1-1-6-01-003</v>
          </cell>
          <cell r="B641" t="str">
            <v>PREVISIONES DE CARÁCTER LABORAL, ECONOMICA Y DE SEGURIDAD SOCIAL OPERACION</v>
          </cell>
          <cell r="C641" t="str">
            <v>OPERACION</v>
          </cell>
          <cell r="D641">
            <v>0</v>
          </cell>
          <cell r="E641">
            <v>0</v>
          </cell>
        </row>
        <row r="642">
          <cell r="A642" t="str">
            <v>5-1-1-6-01-003-001</v>
          </cell>
          <cell r="B642" t="str">
            <v>CONFIANZA OPERACION</v>
          </cell>
          <cell r="C642" t="str">
            <v>OPERACION</v>
          </cell>
          <cell r="D642">
            <v>0</v>
          </cell>
          <cell r="E642">
            <v>0</v>
          </cell>
        </row>
        <row r="643">
          <cell r="A643" t="str">
            <v>5-1-1-6-01-003-002</v>
          </cell>
          <cell r="B643" t="str">
            <v>SINDICALIZADOS OPERACION</v>
          </cell>
          <cell r="C643" t="str">
            <v>OPERACION</v>
          </cell>
          <cell r="D643">
            <v>0</v>
          </cell>
          <cell r="E643">
            <v>0</v>
          </cell>
        </row>
        <row r="644">
          <cell r="A644" t="str">
            <v>5-1-1-6-01-004</v>
          </cell>
          <cell r="B644" t="str">
            <v>PREVISIONES DE CARÁCTER LABORAL, ECONOMICA Y DE SEGURIDAD SOCIAL SANEAMIENTO</v>
          </cell>
          <cell r="C644" t="str">
            <v>SANEAMIENTO</v>
          </cell>
          <cell r="D644">
            <v>0</v>
          </cell>
          <cell r="E644">
            <v>0</v>
          </cell>
        </row>
        <row r="645">
          <cell r="A645" t="str">
            <v>5-1-1-6-01-004-001</v>
          </cell>
          <cell r="B645" t="str">
            <v>CONFIANZA SANEAMIENTO</v>
          </cell>
          <cell r="C645" t="str">
            <v>SANEAMIENTO</v>
          </cell>
          <cell r="D645">
            <v>0</v>
          </cell>
          <cell r="E645">
            <v>0</v>
          </cell>
        </row>
        <row r="646">
          <cell r="A646" t="str">
            <v>5-1-1-6-01-004-002</v>
          </cell>
          <cell r="B646" t="str">
            <v>SINDICALIZADOS SANEAMIENTO</v>
          </cell>
          <cell r="C646" t="str">
            <v>SANEAMIENTO</v>
          </cell>
          <cell r="D646">
            <v>0</v>
          </cell>
          <cell r="E646">
            <v>0</v>
          </cell>
        </row>
        <row r="647">
          <cell r="A647" t="str">
            <v>5-1-1-7</v>
          </cell>
          <cell r="B647" t="str">
            <v xml:space="preserve">PAGO DE ESTIMULOS A SERVIDORES PUBLICOS </v>
          </cell>
          <cell r="D647">
            <v>0</v>
          </cell>
          <cell r="E647">
            <v>0</v>
          </cell>
        </row>
        <row r="648">
          <cell r="A648" t="str">
            <v>5-1-1-7-01-001</v>
          </cell>
          <cell r="B648" t="str">
            <v>ESTIMULOS ADMINISTRACION</v>
          </cell>
          <cell r="C648" t="str">
            <v>ADMINISTRACION</v>
          </cell>
          <cell r="D648">
            <v>0</v>
          </cell>
          <cell r="E648">
            <v>0</v>
          </cell>
        </row>
        <row r="649">
          <cell r="A649" t="str">
            <v>5-1-1-7-01-002</v>
          </cell>
          <cell r="B649" t="str">
            <v>ESTIMULOS COMERCIAL</v>
          </cell>
          <cell r="C649" t="str">
            <v>COMERCIAL</v>
          </cell>
          <cell r="D649">
            <v>0</v>
          </cell>
          <cell r="E649">
            <v>0</v>
          </cell>
        </row>
        <row r="650">
          <cell r="A650" t="str">
            <v>5-1-1-7-01-003</v>
          </cell>
          <cell r="B650" t="str">
            <v>ESTIMULOS OPERACION</v>
          </cell>
          <cell r="C650" t="str">
            <v>OPERACION</v>
          </cell>
          <cell r="D650">
            <v>0</v>
          </cell>
          <cell r="E650">
            <v>0</v>
          </cell>
        </row>
        <row r="651">
          <cell r="A651" t="str">
            <v>5-1-1-7-01-004</v>
          </cell>
          <cell r="B651" t="str">
            <v>ESTIMULOS SANEAMIENTO</v>
          </cell>
          <cell r="C651" t="str">
            <v>SANEAMIENTO</v>
          </cell>
          <cell r="D651">
            <v>0</v>
          </cell>
          <cell r="E651">
            <v>0</v>
          </cell>
        </row>
        <row r="652">
          <cell r="A652" t="str">
            <v>5-1-1-7-02-001</v>
          </cell>
          <cell r="B652" t="str">
            <v>RECOMPENSAS ADMINISTRACION</v>
          </cell>
          <cell r="C652" t="str">
            <v>ADMINISTRACION</v>
          </cell>
          <cell r="D652">
            <v>0</v>
          </cell>
          <cell r="E652">
            <v>0</v>
          </cell>
        </row>
        <row r="653">
          <cell r="A653" t="str">
            <v>5-1-1-7-02-002</v>
          </cell>
          <cell r="B653" t="str">
            <v>RECOMPENSAS COMERCIAL</v>
          </cell>
          <cell r="C653" t="str">
            <v>COMERCIAL</v>
          </cell>
          <cell r="D653">
            <v>0</v>
          </cell>
          <cell r="E653">
            <v>0</v>
          </cell>
        </row>
        <row r="654">
          <cell r="A654" t="str">
            <v>5-1-1-7-02-003</v>
          </cell>
          <cell r="B654" t="str">
            <v>RECOMPENSAS OPERACION</v>
          </cell>
          <cell r="C654" t="str">
            <v>OPERACION</v>
          </cell>
          <cell r="D654">
            <v>0</v>
          </cell>
          <cell r="E654">
            <v>0</v>
          </cell>
        </row>
        <row r="655">
          <cell r="A655" t="str">
            <v>5-1-1-7-02-004</v>
          </cell>
          <cell r="B655" t="str">
            <v>RECOMPENSAS SANEAMIENTO</v>
          </cell>
          <cell r="C655" t="str">
            <v>SANEAMIENTO</v>
          </cell>
          <cell r="D655">
            <v>0</v>
          </cell>
          <cell r="E655">
            <v>0</v>
          </cell>
        </row>
        <row r="656">
          <cell r="A656" t="str">
            <v>5-1-1-8</v>
          </cell>
          <cell r="B656" t="str">
            <v xml:space="preserve">IMPUESTOS SOBRE NOMINAS Y OTROS </v>
          </cell>
          <cell r="D656">
            <v>0</v>
          </cell>
          <cell r="E656">
            <v>0</v>
          </cell>
        </row>
        <row r="657">
          <cell r="A657" t="str">
            <v>5-1-1-8-01-001</v>
          </cell>
          <cell r="B657" t="str">
            <v>IMPUESTOS SOBRE NOMINAS ADMINISTRACION</v>
          </cell>
          <cell r="C657" t="str">
            <v>ADMINISTRACION</v>
          </cell>
          <cell r="D657">
            <v>0</v>
          </cell>
          <cell r="E657">
            <v>0</v>
          </cell>
        </row>
        <row r="658">
          <cell r="A658" t="str">
            <v>5-1-1-8-01-001-001</v>
          </cell>
          <cell r="B658" t="str">
            <v>CONFIANZA ADMINISTRACION</v>
          </cell>
          <cell r="C658" t="str">
            <v>ADMINISTRACION</v>
          </cell>
          <cell r="D658">
            <v>0</v>
          </cell>
          <cell r="E658">
            <v>0</v>
          </cell>
        </row>
        <row r="659">
          <cell r="A659" t="str">
            <v>5-1-1-8-01-001-002</v>
          </cell>
          <cell r="B659" t="str">
            <v>SINDICALIZADOS ADMINISTRACION</v>
          </cell>
          <cell r="C659" t="str">
            <v>ADMINISTRACION</v>
          </cell>
          <cell r="D659">
            <v>0</v>
          </cell>
          <cell r="E659">
            <v>0</v>
          </cell>
        </row>
        <row r="660">
          <cell r="A660" t="str">
            <v>5-1-1-8-01-002</v>
          </cell>
          <cell r="B660" t="str">
            <v>IMPUESTOS SOBRE NOMINAS COMERCIAL</v>
          </cell>
          <cell r="C660" t="str">
            <v>COMERCIAL</v>
          </cell>
          <cell r="D660">
            <v>0</v>
          </cell>
          <cell r="E660">
            <v>0</v>
          </cell>
        </row>
        <row r="661">
          <cell r="A661" t="str">
            <v>5-1-1-8-01-002-001</v>
          </cell>
          <cell r="B661" t="str">
            <v>CONFIANZA COMERCIAL</v>
          </cell>
          <cell r="C661" t="str">
            <v>COMERCIAL</v>
          </cell>
          <cell r="D661">
            <v>0</v>
          </cell>
          <cell r="E661">
            <v>0</v>
          </cell>
        </row>
        <row r="662">
          <cell r="A662" t="str">
            <v>5-1-1-8-01-002-002</v>
          </cell>
          <cell r="B662" t="str">
            <v>SINDICALIZADOS COMERCIAL</v>
          </cell>
          <cell r="C662" t="str">
            <v>COMERCIAL</v>
          </cell>
          <cell r="D662">
            <v>0</v>
          </cell>
          <cell r="E662">
            <v>0</v>
          </cell>
        </row>
        <row r="663">
          <cell r="A663" t="str">
            <v>5-1-1-8-01-003</v>
          </cell>
          <cell r="B663" t="str">
            <v>IMPUESTOS SOBRE NOMINAS OPERACION</v>
          </cell>
          <cell r="C663" t="str">
            <v>OPERACION</v>
          </cell>
          <cell r="D663">
            <v>0</v>
          </cell>
          <cell r="E663">
            <v>0</v>
          </cell>
        </row>
        <row r="664">
          <cell r="A664" t="str">
            <v>5-1-1-8-01-003-001</v>
          </cell>
          <cell r="B664" t="str">
            <v>CONFIANZA OPERACION</v>
          </cell>
          <cell r="C664" t="str">
            <v>OPERACION</v>
          </cell>
          <cell r="D664">
            <v>0</v>
          </cell>
          <cell r="E664">
            <v>0</v>
          </cell>
        </row>
        <row r="665">
          <cell r="A665" t="str">
            <v>5-1-1-8-01-003-002</v>
          </cell>
          <cell r="B665" t="str">
            <v>SINDICALIZADOS OPERACION</v>
          </cell>
          <cell r="C665" t="str">
            <v>OPERACION</v>
          </cell>
          <cell r="D665">
            <v>0</v>
          </cell>
          <cell r="E665">
            <v>0</v>
          </cell>
        </row>
        <row r="666">
          <cell r="A666" t="str">
            <v>5-1-1-8-01-004</v>
          </cell>
          <cell r="B666" t="str">
            <v>IMPUESTOS SOBRE NOMINAS SANEAMIENTO</v>
          </cell>
          <cell r="C666" t="str">
            <v>SANEAMIENTO</v>
          </cell>
          <cell r="D666">
            <v>0</v>
          </cell>
          <cell r="E666">
            <v>0</v>
          </cell>
        </row>
        <row r="667">
          <cell r="A667" t="str">
            <v>5-1-1-8-01-004-001</v>
          </cell>
          <cell r="B667" t="str">
            <v>CONFIANZA SANEAMIENTO</v>
          </cell>
          <cell r="C667" t="str">
            <v>SANEAMIENTO</v>
          </cell>
          <cell r="D667">
            <v>0</v>
          </cell>
          <cell r="E667">
            <v>0</v>
          </cell>
        </row>
        <row r="668">
          <cell r="A668" t="str">
            <v>5-1-1-8-01-004-002</v>
          </cell>
          <cell r="B668" t="str">
            <v>SINDICALIZADOS SANEAMIENTO</v>
          </cell>
          <cell r="C668" t="str">
            <v>SANEAMIENTO</v>
          </cell>
          <cell r="D668">
            <v>0</v>
          </cell>
          <cell r="E668">
            <v>0</v>
          </cell>
        </row>
        <row r="669">
          <cell r="A669" t="str">
            <v>5-1-1-8-02-001</v>
          </cell>
          <cell r="B669" t="str">
            <v>OTROS ADMINISTRACION</v>
          </cell>
          <cell r="C669" t="str">
            <v>ADMINISTRACION</v>
          </cell>
          <cell r="D669">
            <v>0</v>
          </cell>
          <cell r="E669">
            <v>0</v>
          </cell>
        </row>
        <row r="670">
          <cell r="A670" t="str">
            <v>5-1-1-8-02-001-001</v>
          </cell>
          <cell r="B670" t="str">
            <v>CONFIANZA ADMINISTRACION</v>
          </cell>
          <cell r="C670" t="str">
            <v>ADMINISTRACION</v>
          </cell>
          <cell r="D670">
            <v>0</v>
          </cell>
          <cell r="E670">
            <v>0</v>
          </cell>
        </row>
        <row r="671">
          <cell r="A671" t="str">
            <v>5-1-1-8-02-001-002</v>
          </cell>
          <cell r="B671" t="str">
            <v>SINDICALIZADOS ADMINISTRACION</v>
          </cell>
          <cell r="C671" t="str">
            <v>ADMINISTRACION</v>
          </cell>
          <cell r="D671">
            <v>0</v>
          </cell>
          <cell r="E671">
            <v>0</v>
          </cell>
        </row>
        <row r="672">
          <cell r="A672" t="str">
            <v>5-1-1-8-02-002</v>
          </cell>
          <cell r="B672" t="str">
            <v>OTROS COMERCIAL</v>
          </cell>
          <cell r="C672" t="str">
            <v>COMERCIAL</v>
          </cell>
          <cell r="D672">
            <v>0</v>
          </cell>
          <cell r="E672">
            <v>0</v>
          </cell>
        </row>
        <row r="673">
          <cell r="A673" t="str">
            <v>5-1-1-8-02-002-001</v>
          </cell>
          <cell r="B673" t="str">
            <v>CONFIANZA COMERCIAL</v>
          </cell>
          <cell r="C673" t="str">
            <v>COMERCIAL</v>
          </cell>
          <cell r="D673">
            <v>0</v>
          </cell>
          <cell r="E673">
            <v>0</v>
          </cell>
        </row>
        <row r="674">
          <cell r="A674" t="str">
            <v>5-1-1-8-02-002-002</v>
          </cell>
          <cell r="B674" t="str">
            <v>SINDICALIZADOS COMERCIAL</v>
          </cell>
          <cell r="C674" t="str">
            <v>COMERCIAL</v>
          </cell>
          <cell r="D674">
            <v>0</v>
          </cell>
          <cell r="E674">
            <v>0</v>
          </cell>
        </row>
        <row r="675">
          <cell r="A675" t="str">
            <v>5-1-1-8-02-003</v>
          </cell>
          <cell r="B675" t="str">
            <v>OTROS OPERACION</v>
          </cell>
          <cell r="C675" t="str">
            <v>OPERACION</v>
          </cell>
          <cell r="D675">
            <v>0</v>
          </cell>
          <cell r="E675">
            <v>0</v>
          </cell>
        </row>
        <row r="676">
          <cell r="A676" t="str">
            <v>5-1-1-8-02-003-001</v>
          </cell>
          <cell r="B676" t="str">
            <v>CONFIANZA OPERACION</v>
          </cell>
          <cell r="C676" t="str">
            <v>OPERACION</v>
          </cell>
          <cell r="D676">
            <v>0</v>
          </cell>
          <cell r="E676">
            <v>0</v>
          </cell>
        </row>
        <row r="677">
          <cell r="A677" t="str">
            <v>5-1-1-8-02-003-002</v>
          </cell>
          <cell r="B677" t="str">
            <v>SINDICALIZADOS OPERACION</v>
          </cell>
          <cell r="C677" t="str">
            <v>OPERACION</v>
          </cell>
          <cell r="D677">
            <v>0</v>
          </cell>
          <cell r="E677">
            <v>0</v>
          </cell>
        </row>
        <row r="678">
          <cell r="A678" t="str">
            <v>5-1-1-8-02-004</v>
          </cell>
          <cell r="B678" t="str">
            <v>OTROS SANEAMIENTO</v>
          </cell>
          <cell r="C678" t="str">
            <v>SANEAMIENTO</v>
          </cell>
          <cell r="D678">
            <v>0</v>
          </cell>
          <cell r="E678">
            <v>0</v>
          </cell>
        </row>
        <row r="679">
          <cell r="A679" t="str">
            <v>5-1-1-8-02-004-001</v>
          </cell>
          <cell r="B679" t="str">
            <v>CONFIANZA SANEAMIENTO</v>
          </cell>
          <cell r="C679" t="str">
            <v>SANEAMIENTO</v>
          </cell>
          <cell r="D679">
            <v>0</v>
          </cell>
          <cell r="E679">
            <v>0</v>
          </cell>
        </row>
        <row r="680">
          <cell r="A680" t="str">
            <v>5-1-1-8-02-004-002</v>
          </cell>
          <cell r="B680" t="str">
            <v>SINDICALIZADOS SANEAMIENTO</v>
          </cell>
          <cell r="C680" t="str">
            <v>SANEAMIENTO</v>
          </cell>
          <cell r="D680">
            <v>0</v>
          </cell>
          <cell r="E680">
            <v>0</v>
          </cell>
        </row>
        <row r="681">
          <cell r="A681" t="str">
            <v>5-1-2</v>
          </cell>
          <cell r="B681" t="str">
            <v xml:space="preserve">MATERIALES Y SUMINISTROS </v>
          </cell>
          <cell r="D681">
            <v>425225.26</v>
          </cell>
          <cell r="E681">
            <v>457330.82</v>
          </cell>
        </row>
        <row r="682">
          <cell r="A682" t="str">
            <v>5-1-2-1</v>
          </cell>
          <cell r="B682" t="str">
            <v xml:space="preserve">MATER DE ADMON, EMISION DE DOCUMENTOS Y ARTICULOS OFICIALES </v>
          </cell>
          <cell r="D682">
            <v>47559.090000000004</v>
          </cell>
          <cell r="E682">
            <v>76722.94</v>
          </cell>
        </row>
        <row r="683">
          <cell r="A683" t="str">
            <v>5-1-2-1-01-001</v>
          </cell>
          <cell r="B683" t="str">
            <v>MATERIALES, UTILES Y EQ MENORES DE OFICINA ADMINISTRACION</v>
          </cell>
          <cell r="C683" t="str">
            <v>ADMINISTRACION</v>
          </cell>
          <cell r="D683">
            <v>6969.4</v>
          </cell>
          <cell r="E683">
            <v>36324.050000000003</v>
          </cell>
        </row>
        <row r="684">
          <cell r="A684" t="str">
            <v>5-1-2-1-01-002</v>
          </cell>
          <cell r="B684" t="str">
            <v>MATERIALES, UTILES Y EQ MENORES DE OFICINA COMERCIAL</v>
          </cell>
          <cell r="C684" t="str">
            <v>COMERCIAL</v>
          </cell>
          <cell r="D684">
            <v>0</v>
          </cell>
          <cell r="E684">
            <v>0</v>
          </cell>
        </row>
        <row r="685">
          <cell r="A685" t="str">
            <v>5-1-2-1-01-003</v>
          </cell>
          <cell r="B685" t="str">
            <v>MATERIALES, UTILES Y EQ MENORES DE OFICINA OPERACION</v>
          </cell>
          <cell r="C685" t="str">
            <v>OPERACION</v>
          </cell>
          <cell r="D685">
            <v>0</v>
          </cell>
          <cell r="E685">
            <v>557.30999999999995</v>
          </cell>
        </row>
        <row r="686">
          <cell r="A686" t="str">
            <v>5-1-2-1-01-004</v>
          </cell>
          <cell r="B686" t="str">
            <v>MATERIALES, UTILES Y EQ MENORES DE OFICINA SANEAMIENTO</v>
          </cell>
          <cell r="C686" t="str">
            <v>SANEAMIENTO</v>
          </cell>
          <cell r="D686">
            <v>0</v>
          </cell>
          <cell r="E686">
            <v>0</v>
          </cell>
        </row>
        <row r="687">
          <cell r="A687" t="str">
            <v>5-1-2-1-02-001</v>
          </cell>
          <cell r="B687" t="str">
            <v>MATERIALES, UTILES DE IMPRESIÓN Y REPRODUCCION ADMINISTRACION</v>
          </cell>
          <cell r="C687" t="str">
            <v>ADMINISTRACION</v>
          </cell>
          <cell r="D687">
            <v>0</v>
          </cell>
          <cell r="E687">
            <v>0</v>
          </cell>
        </row>
        <row r="688">
          <cell r="A688" t="str">
            <v>5-1-2-1-02-002</v>
          </cell>
          <cell r="B688" t="str">
            <v>MATERIALES, UTILES DE IMPRESIÓN Y REPRODUCCION COMERCIAL</v>
          </cell>
          <cell r="C688" t="str">
            <v>COMERCIAL</v>
          </cell>
          <cell r="D688">
            <v>0</v>
          </cell>
          <cell r="E688">
            <v>0</v>
          </cell>
        </row>
        <row r="689">
          <cell r="A689" t="str">
            <v>5-1-2-1-02-003</v>
          </cell>
          <cell r="B689" t="str">
            <v>MATERIALES, UTILES DE IMPRESIÓN Y REPRODUCCION OPERACION</v>
          </cell>
          <cell r="C689" t="str">
            <v>OPERACION</v>
          </cell>
          <cell r="D689">
            <v>0</v>
          </cell>
          <cell r="E689">
            <v>0</v>
          </cell>
        </row>
        <row r="690">
          <cell r="A690" t="str">
            <v>5-1-2-1-02-004</v>
          </cell>
          <cell r="B690" t="str">
            <v>MATERIALES, UTILES DE IMPRESIÓN Y REPRODUCCION SANEAMIENTO</v>
          </cell>
          <cell r="C690" t="str">
            <v>SANEAMIENTO</v>
          </cell>
          <cell r="D690">
            <v>0</v>
          </cell>
          <cell r="E690">
            <v>0</v>
          </cell>
        </row>
        <row r="691">
          <cell r="A691" t="str">
            <v>5-1-2-1-03-001</v>
          </cell>
          <cell r="B691" t="str">
            <v>MATERIAL ESTADISTICO Y GEOGRAFICO ADMINISTRACION</v>
          </cell>
          <cell r="C691" t="str">
            <v>ADMINISTRACION</v>
          </cell>
          <cell r="D691">
            <v>0</v>
          </cell>
          <cell r="E691">
            <v>0</v>
          </cell>
        </row>
        <row r="692">
          <cell r="A692" t="str">
            <v>5-1-2-1-03-002</v>
          </cell>
          <cell r="B692" t="str">
            <v>MATERIAL ESTADISTICO Y GEOGRAFICO COMERCIAL</v>
          </cell>
          <cell r="C692" t="str">
            <v>COMERCIAL</v>
          </cell>
          <cell r="D692">
            <v>0</v>
          </cell>
          <cell r="E692">
            <v>0</v>
          </cell>
        </row>
        <row r="693">
          <cell r="A693" t="str">
            <v>5-1-2-1-03-003</v>
          </cell>
          <cell r="B693" t="str">
            <v>MATERIAL ESTADISTICO Y GEOGRAFICO OPERACION</v>
          </cell>
          <cell r="C693" t="str">
            <v>OPERACION</v>
          </cell>
          <cell r="D693">
            <v>0</v>
          </cell>
          <cell r="E693">
            <v>0</v>
          </cell>
        </row>
        <row r="694">
          <cell r="A694" t="str">
            <v>5-1-2-1-03-004</v>
          </cell>
          <cell r="B694" t="str">
            <v>MATERIAL ESTADISTICO Y GEOGRAFICO SANEAMIENTO</v>
          </cell>
          <cell r="C694" t="str">
            <v>SANEAMIENTO</v>
          </cell>
          <cell r="D694">
            <v>0</v>
          </cell>
          <cell r="E694">
            <v>0</v>
          </cell>
        </row>
        <row r="695">
          <cell r="A695" t="str">
            <v>5-1-2-1-04-001</v>
          </cell>
          <cell r="B695" t="str">
            <v>MATERIALES, UTILES Y EQ MENORES DE  TECNOLOGIAS DE LA INF Y COMUNICACIONES ADMINISTRACION</v>
          </cell>
          <cell r="C695" t="str">
            <v>ADMINISTRACION</v>
          </cell>
          <cell r="D695">
            <v>0</v>
          </cell>
          <cell r="E695">
            <v>0</v>
          </cell>
        </row>
        <row r="696">
          <cell r="A696" t="str">
            <v>5-1-2-1-04-002</v>
          </cell>
          <cell r="B696" t="str">
            <v>MATERIALES, UTILES Y EQ MENORES DE  TECNOLOGIAS DE LA INF Y COMUNICACIONES COMERCIAL</v>
          </cell>
          <cell r="C696" t="str">
            <v>COMERCIAL</v>
          </cell>
          <cell r="D696">
            <v>0</v>
          </cell>
          <cell r="E696">
            <v>0</v>
          </cell>
        </row>
        <row r="697">
          <cell r="A697" t="str">
            <v>5-1-2-1-04-003</v>
          </cell>
          <cell r="B697" t="str">
            <v>MATERIALES, UTILES Y EQ MENORES DE  TECNOLOGIAS DE LA INF Y COMUNICACIONES OPERACION</v>
          </cell>
          <cell r="C697" t="str">
            <v>OPERACION</v>
          </cell>
          <cell r="D697">
            <v>0</v>
          </cell>
          <cell r="E697">
            <v>0</v>
          </cell>
        </row>
        <row r="698">
          <cell r="A698" t="str">
            <v>5-1-2-1-04-004</v>
          </cell>
          <cell r="B698" t="str">
            <v>MATERIALES, UTILES Y EQ MENORES DE  TECNOLOGIAS DE LA INF Y COMUNICACIONES SANEAMIENTO</v>
          </cell>
          <cell r="C698" t="str">
            <v>SANEAMIENTO</v>
          </cell>
          <cell r="D698">
            <v>0</v>
          </cell>
          <cell r="E698">
            <v>0</v>
          </cell>
        </row>
        <row r="699">
          <cell r="A699" t="str">
            <v>5-1-2-1-05-001</v>
          </cell>
          <cell r="B699" t="str">
            <v>MATERIAL IMPRESO E INFORMACION DIGITAL ADMINISTRACION</v>
          </cell>
          <cell r="C699" t="str">
            <v>ADMINISTRACION</v>
          </cell>
          <cell r="D699">
            <v>38357.29</v>
          </cell>
          <cell r="E699">
            <v>38082.76</v>
          </cell>
        </row>
        <row r="700">
          <cell r="A700" t="str">
            <v>5-1-2-1-05-002</v>
          </cell>
          <cell r="B700" t="str">
            <v>MATERIAL IMPRESO E INFORMACION DIGITAL COMERCIAL</v>
          </cell>
          <cell r="C700" t="str">
            <v>COMERCIAL</v>
          </cell>
          <cell r="D700">
            <v>0</v>
          </cell>
          <cell r="E700">
            <v>0</v>
          </cell>
        </row>
        <row r="701">
          <cell r="A701" t="str">
            <v>5-1-2-1-05-003</v>
          </cell>
          <cell r="B701" t="str">
            <v>MATERIAL IMPRESO E INFORMACION DIGITAL OPERACION</v>
          </cell>
          <cell r="C701" t="str">
            <v>OPERACION</v>
          </cell>
          <cell r="D701">
            <v>0</v>
          </cell>
          <cell r="E701">
            <v>0</v>
          </cell>
        </row>
        <row r="702">
          <cell r="A702" t="str">
            <v>5-1-2-1-05-004</v>
          </cell>
          <cell r="B702" t="str">
            <v>MATERIAL IMPRESO E INFORMACION DIGITAL SANEAMIENTO</v>
          </cell>
          <cell r="C702" t="str">
            <v>SANEAMIENTO</v>
          </cell>
          <cell r="D702">
            <v>0</v>
          </cell>
          <cell r="E702">
            <v>0</v>
          </cell>
        </row>
        <row r="703">
          <cell r="A703" t="str">
            <v>5-1-2-1-06-001</v>
          </cell>
          <cell r="B703" t="str">
            <v>MATERIAL DE LIMPIEZA ADMINISTRACION</v>
          </cell>
          <cell r="C703" t="str">
            <v>ADMINISTRACION</v>
          </cell>
          <cell r="D703">
            <v>2232.4</v>
          </cell>
          <cell r="E703">
            <v>1758.82</v>
          </cell>
        </row>
        <row r="704">
          <cell r="A704" t="str">
            <v>5-1-2-1-06-002</v>
          </cell>
          <cell r="B704" t="str">
            <v>MATERIAL DE LIMPIEZA COMERCIAL</v>
          </cell>
          <cell r="C704" t="str">
            <v>COMERCIAL</v>
          </cell>
          <cell r="D704">
            <v>0</v>
          </cell>
          <cell r="E704">
            <v>0</v>
          </cell>
        </row>
        <row r="705">
          <cell r="A705" t="str">
            <v>5-1-2-1-06-003</v>
          </cell>
          <cell r="B705" t="str">
            <v>MATERIAL DE LIMPIEZA OPERACION</v>
          </cell>
          <cell r="C705" t="str">
            <v>OPERACION</v>
          </cell>
          <cell r="D705">
            <v>0</v>
          </cell>
          <cell r="E705">
            <v>0</v>
          </cell>
        </row>
        <row r="706">
          <cell r="A706" t="str">
            <v>5-1-2-1-06-004</v>
          </cell>
          <cell r="B706" t="str">
            <v>MATERIAL DE LIMPIEZA SANEAMIENTO</v>
          </cell>
          <cell r="C706" t="str">
            <v>SANEAMIENTO</v>
          </cell>
          <cell r="D706">
            <v>0</v>
          </cell>
          <cell r="E706">
            <v>0</v>
          </cell>
        </row>
        <row r="707">
          <cell r="A707" t="str">
            <v>5-1-2-1-07-001</v>
          </cell>
          <cell r="B707" t="str">
            <v>MATERIAL Y UTILES DE ENSEÑANZA ADMINISTRACION</v>
          </cell>
          <cell r="C707" t="str">
            <v>ADMINISTRACION</v>
          </cell>
          <cell r="D707">
            <v>0</v>
          </cell>
          <cell r="E707">
            <v>0</v>
          </cell>
        </row>
        <row r="708">
          <cell r="A708" t="str">
            <v>5-1-2-1-07-002</v>
          </cell>
          <cell r="B708" t="str">
            <v>MATERIAL Y UTILES DE ENSEÑANZA COMERCIAL</v>
          </cell>
          <cell r="C708" t="str">
            <v>COMERCIAL</v>
          </cell>
          <cell r="D708">
            <v>0</v>
          </cell>
          <cell r="E708">
            <v>0</v>
          </cell>
        </row>
        <row r="709">
          <cell r="A709" t="str">
            <v>5-1-2-1-07-003</v>
          </cell>
          <cell r="B709" t="str">
            <v>MATERIAL Y UTILES DE ENSEÑANZA OPERACION</v>
          </cell>
          <cell r="C709" t="str">
            <v>OPERACION</v>
          </cell>
          <cell r="D709">
            <v>0</v>
          </cell>
          <cell r="E709">
            <v>0</v>
          </cell>
        </row>
        <row r="710">
          <cell r="A710" t="str">
            <v>5-1-2-1-07-004</v>
          </cell>
          <cell r="B710" t="str">
            <v>MATERIAL Y UTILES DE ENSEÑANZA SANEAMIENTO</v>
          </cell>
          <cell r="C710" t="str">
            <v>SANEAMIENTO</v>
          </cell>
          <cell r="D710">
            <v>0</v>
          </cell>
          <cell r="E710">
            <v>0</v>
          </cell>
        </row>
        <row r="711">
          <cell r="A711" t="str">
            <v>5-1-2-1-08-001</v>
          </cell>
          <cell r="B711" t="str">
            <v>MATERIALES PARA EL REGISTRO E IDENT DE BIENES Y PERSONAS ADMINISTRACION</v>
          </cell>
          <cell r="C711" t="str">
            <v>ADMINISTRACION</v>
          </cell>
          <cell r="D711">
            <v>0</v>
          </cell>
          <cell r="E711">
            <v>0</v>
          </cell>
        </row>
        <row r="712">
          <cell r="A712" t="str">
            <v>5-1-2-1-08-002</v>
          </cell>
          <cell r="B712" t="str">
            <v>MATERIALES PARA EL REGISTRO E IDENT DE BIENES Y PERSONAS COMERCIAL</v>
          </cell>
          <cell r="C712" t="str">
            <v>COMERCIAL</v>
          </cell>
          <cell r="D712">
            <v>0</v>
          </cell>
          <cell r="E712">
            <v>0</v>
          </cell>
        </row>
        <row r="713">
          <cell r="A713" t="str">
            <v>5-1-2-1-08-003</v>
          </cell>
          <cell r="B713" t="str">
            <v>MATERIALES PARA EL REGISTRO E IDENT DE BIENES Y PERSONAS OPERACION</v>
          </cell>
          <cell r="C713" t="str">
            <v>OPERACION</v>
          </cell>
          <cell r="D713">
            <v>0</v>
          </cell>
          <cell r="E713">
            <v>0</v>
          </cell>
        </row>
        <row r="714">
          <cell r="A714" t="str">
            <v>5-1-2-1-08-004</v>
          </cell>
          <cell r="B714" t="str">
            <v>MATERIALES PARA EL REGISTRO E IDENT DE BIENES Y PERSONAS SANEAMIENTO</v>
          </cell>
          <cell r="C714" t="str">
            <v>SANEAMIENTO</v>
          </cell>
          <cell r="D714">
            <v>0</v>
          </cell>
          <cell r="E714">
            <v>0</v>
          </cell>
        </row>
        <row r="715">
          <cell r="A715" t="str">
            <v>5-1-2-2</v>
          </cell>
          <cell r="B715" t="str">
            <v xml:space="preserve">ALIMENTOS Y UTENSILIOS </v>
          </cell>
          <cell r="D715">
            <v>9878.0400000000009</v>
          </cell>
          <cell r="E715">
            <v>8167.69</v>
          </cell>
        </row>
        <row r="716">
          <cell r="A716" t="str">
            <v>5-1-2-2-01-001</v>
          </cell>
          <cell r="B716" t="str">
            <v>PRODUCTOS ALIMENTICIOS PARA PERSONAS ADMINISTRACION</v>
          </cell>
          <cell r="C716" t="str">
            <v>ADMINISTRACION</v>
          </cell>
          <cell r="D716">
            <v>9878.0400000000009</v>
          </cell>
          <cell r="E716">
            <v>8167.69</v>
          </cell>
        </row>
        <row r="717">
          <cell r="A717" t="str">
            <v>5-1-2-2-01-002</v>
          </cell>
          <cell r="B717" t="str">
            <v>PRODUCTOS ALIMENTICIOS PARA PERSONAS COMERCIAL</v>
          </cell>
          <cell r="C717" t="str">
            <v>COMERCIAL</v>
          </cell>
          <cell r="D717">
            <v>0</v>
          </cell>
          <cell r="E717">
            <v>0</v>
          </cell>
        </row>
        <row r="718">
          <cell r="A718" t="str">
            <v>5-1-2-2-01-003</v>
          </cell>
          <cell r="B718" t="str">
            <v>PRODUCTOS ALIMENTICIOS PARA PERSONAS OPERACION</v>
          </cell>
          <cell r="C718" t="str">
            <v>OPERACION</v>
          </cell>
          <cell r="D718">
            <v>0</v>
          </cell>
          <cell r="E718">
            <v>0</v>
          </cell>
        </row>
        <row r="719">
          <cell r="A719" t="str">
            <v>5-1-2-2-01-004</v>
          </cell>
          <cell r="B719" t="str">
            <v>PRODUCTOS ALIMENTICIOS PARA PERSONAS SANEAMIENTO</v>
          </cell>
          <cell r="C719" t="str">
            <v>SANEAMIENTO</v>
          </cell>
          <cell r="D719">
            <v>0</v>
          </cell>
          <cell r="E719">
            <v>0</v>
          </cell>
        </row>
        <row r="720">
          <cell r="A720" t="str">
            <v>5-1-2-2-02-001</v>
          </cell>
          <cell r="B720" t="str">
            <v>PRODUCTOS ALIMENTICIOS PARA ANIMALES ADMINISTRACION</v>
          </cell>
          <cell r="C720" t="str">
            <v>ADMINISTRACION</v>
          </cell>
          <cell r="D720">
            <v>0</v>
          </cell>
          <cell r="E720">
            <v>0</v>
          </cell>
        </row>
        <row r="721">
          <cell r="A721" t="str">
            <v>5-1-2-2-02-002</v>
          </cell>
          <cell r="B721" t="str">
            <v>PRODUCTOS ALIMENTICIOS PARA ANIMALES COMERCIAL</v>
          </cell>
          <cell r="C721" t="str">
            <v>COMERCIAL</v>
          </cell>
          <cell r="D721">
            <v>0</v>
          </cell>
          <cell r="E721">
            <v>0</v>
          </cell>
        </row>
        <row r="722">
          <cell r="A722" t="str">
            <v>5-1-2-2-02-003</v>
          </cell>
          <cell r="B722" t="str">
            <v>PRODUCTOS ALIMENTICIOS PARA ANIMALES OPERACION</v>
          </cell>
          <cell r="C722" t="str">
            <v>OPERACION</v>
          </cell>
          <cell r="D722">
            <v>0</v>
          </cell>
          <cell r="E722">
            <v>0</v>
          </cell>
        </row>
        <row r="723">
          <cell r="A723" t="str">
            <v>5-1-2-2-02-004</v>
          </cell>
          <cell r="B723" t="str">
            <v>PRODUCTOS ALIMENTICIOS PARA ANIMALES SANEAMIENTO</v>
          </cell>
          <cell r="C723" t="str">
            <v>SANEAMIENTO</v>
          </cell>
          <cell r="D723">
            <v>0</v>
          </cell>
          <cell r="E723">
            <v>0</v>
          </cell>
        </row>
        <row r="724">
          <cell r="A724" t="str">
            <v>5-1-2-2-03-001</v>
          </cell>
          <cell r="B724" t="str">
            <v>UTENSILIOS PARA EL SERVICIO DE ALIMENTACION ADMINISTRACION</v>
          </cell>
          <cell r="C724" t="str">
            <v>ADMINISTRACION</v>
          </cell>
          <cell r="D724">
            <v>0</v>
          </cell>
          <cell r="E724">
            <v>0</v>
          </cell>
        </row>
        <row r="725">
          <cell r="A725" t="str">
            <v>5-1-2-2-03-002</v>
          </cell>
          <cell r="B725" t="str">
            <v>UTENSILIOS PARA EL SERVICIO DE ALIMENTACION COMERCIAL</v>
          </cell>
          <cell r="C725" t="str">
            <v>COMERCIAL</v>
          </cell>
          <cell r="D725">
            <v>0</v>
          </cell>
          <cell r="E725">
            <v>0</v>
          </cell>
        </row>
        <row r="726">
          <cell r="A726" t="str">
            <v>5-1-2-2-03-003</v>
          </cell>
          <cell r="B726" t="str">
            <v>UTENSILIOS PARA EL SERVICIO DE ALIMENTACION OPERACION</v>
          </cell>
          <cell r="C726" t="str">
            <v>OPERACION</v>
          </cell>
          <cell r="D726">
            <v>0</v>
          </cell>
          <cell r="E726">
            <v>0</v>
          </cell>
        </row>
        <row r="727">
          <cell r="A727" t="str">
            <v>5-1-2-2-03-004</v>
          </cell>
          <cell r="B727" t="str">
            <v>UTENSILIOS PARA EL SERVICIO DE ALIMENTACION SANEAMIENTO</v>
          </cell>
          <cell r="C727" t="str">
            <v>SANEAMIENTO</v>
          </cell>
          <cell r="D727">
            <v>0</v>
          </cell>
          <cell r="E727">
            <v>0</v>
          </cell>
        </row>
        <row r="728">
          <cell r="A728" t="str">
            <v>5-1-2-3</v>
          </cell>
          <cell r="B728" t="str">
            <v xml:space="preserve">MATERIAS PRIMAS Y MAT DE PROD Y COMERCIALIZACION </v>
          </cell>
          <cell r="D728">
            <v>0</v>
          </cell>
          <cell r="E728">
            <v>0</v>
          </cell>
        </row>
        <row r="729">
          <cell r="A729" t="str">
            <v>5-1-2-3-01-001</v>
          </cell>
          <cell r="B729" t="str">
            <v>PDTOS ALIMENT AGROPEC Y FOREST COMO MAT PRIMA ADMINISTRACION</v>
          </cell>
          <cell r="C729" t="str">
            <v>ADMINISTRACION</v>
          </cell>
          <cell r="D729">
            <v>0</v>
          </cell>
          <cell r="E729">
            <v>0</v>
          </cell>
        </row>
        <row r="730">
          <cell r="A730" t="str">
            <v>5-1-2-3-01-002</v>
          </cell>
          <cell r="B730" t="str">
            <v>PDTOS ALIMENT AGROPEC Y FOREST COMO MAT PRIMA COMERCIAL</v>
          </cell>
          <cell r="C730" t="str">
            <v>COMERCIAL</v>
          </cell>
          <cell r="D730">
            <v>0</v>
          </cell>
          <cell r="E730">
            <v>0</v>
          </cell>
        </row>
        <row r="731">
          <cell r="A731" t="str">
            <v>5-1-2-3-01-003</v>
          </cell>
          <cell r="B731" t="str">
            <v>PDTOS ALIMENT AGROPEC Y FOREST COMO MAT PRIMA OPERACION</v>
          </cell>
          <cell r="C731" t="str">
            <v>OPERACION</v>
          </cell>
          <cell r="D731">
            <v>0</v>
          </cell>
          <cell r="E731">
            <v>0</v>
          </cell>
        </row>
        <row r="732">
          <cell r="A732" t="str">
            <v>5-1-2-3-01-004</v>
          </cell>
          <cell r="B732" t="str">
            <v>PDTOS ALIMENT AGROPEC Y FOREST COMO MAT PRIMA SANEAMIENTO</v>
          </cell>
          <cell r="C732" t="str">
            <v>SANEAMIENTO</v>
          </cell>
          <cell r="D732">
            <v>0</v>
          </cell>
          <cell r="E732">
            <v>0</v>
          </cell>
        </row>
        <row r="733">
          <cell r="A733" t="str">
            <v>5-1-2-3-02-001</v>
          </cell>
          <cell r="B733" t="str">
            <v>INSUMOS TEXTILES COMO MAT PRIMA ADMINISTRACION</v>
          </cell>
          <cell r="C733" t="str">
            <v>ADMINISTRACION</v>
          </cell>
          <cell r="D733">
            <v>0</v>
          </cell>
          <cell r="E733">
            <v>0</v>
          </cell>
        </row>
        <row r="734">
          <cell r="A734" t="str">
            <v>5-1-2-3-02-002</v>
          </cell>
          <cell r="B734" t="str">
            <v>INSUMOS TEXTILES COMO MAT PRIMA COMERCIAL</v>
          </cell>
          <cell r="C734" t="str">
            <v>COMERCIAL</v>
          </cell>
          <cell r="D734">
            <v>0</v>
          </cell>
          <cell r="E734">
            <v>0</v>
          </cell>
        </row>
        <row r="735">
          <cell r="A735" t="str">
            <v>5-1-2-3-02-003</v>
          </cell>
          <cell r="B735" t="str">
            <v>INSUMOS TEXTILES COMO MAT PRIMA OPERACION</v>
          </cell>
          <cell r="C735" t="str">
            <v>OPERACION</v>
          </cell>
          <cell r="D735">
            <v>0</v>
          </cell>
          <cell r="E735">
            <v>0</v>
          </cell>
        </row>
        <row r="736">
          <cell r="A736" t="str">
            <v>5-1-2-3-02-004</v>
          </cell>
          <cell r="B736" t="str">
            <v>INSUMOS TEXTILES COMO MAT PRIMA SANEAMIENTO</v>
          </cell>
          <cell r="C736" t="str">
            <v>SANEAMIENTO</v>
          </cell>
          <cell r="D736">
            <v>0</v>
          </cell>
          <cell r="E736">
            <v>0</v>
          </cell>
        </row>
        <row r="737">
          <cell r="A737" t="str">
            <v>5-1-2-3-03-001</v>
          </cell>
          <cell r="B737" t="str">
            <v>PDTOS DE CARTON, PAPEL E IMPRESOS COMO MAT PRIMA ADMINISTRACION</v>
          </cell>
          <cell r="C737" t="str">
            <v>ADMINISTRACION</v>
          </cell>
          <cell r="D737">
            <v>0</v>
          </cell>
          <cell r="E737">
            <v>0</v>
          </cell>
        </row>
        <row r="738">
          <cell r="A738" t="str">
            <v>5-1-2-3-03-002</v>
          </cell>
          <cell r="B738" t="str">
            <v>PDTOS DE CARTON, PAPEL E IMPRESOS COMO MAT PRIMA COMERCIAL</v>
          </cell>
          <cell r="C738" t="str">
            <v>COMERCIAL</v>
          </cell>
          <cell r="D738">
            <v>0</v>
          </cell>
          <cell r="E738">
            <v>0</v>
          </cell>
        </row>
        <row r="739">
          <cell r="A739" t="str">
            <v>5-1-2-3-03-003</v>
          </cell>
          <cell r="B739" t="str">
            <v>PDTOS DE CARTON, PAPEL E IMPRESOS COMO MAT PRIMA OPERACION</v>
          </cell>
          <cell r="C739" t="str">
            <v>OPERACION</v>
          </cell>
          <cell r="D739">
            <v>0</v>
          </cell>
          <cell r="E739">
            <v>0</v>
          </cell>
        </row>
        <row r="740">
          <cell r="A740" t="str">
            <v>5-1-2-3-03-004</v>
          </cell>
          <cell r="B740" t="str">
            <v>PDTOS DE CARTON, PAPEL E IMPRESOS COMO MAT PRIMA SANEAMIENTO</v>
          </cell>
          <cell r="C740" t="str">
            <v>SANEAMIENTO</v>
          </cell>
          <cell r="D740">
            <v>0</v>
          </cell>
          <cell r="E740">
            <v>0</v>
          </cell>
        </row>
        <row r="741">
          <cell r="A741" t="str">
            <v>5-1-2-3-04-001</v>
          </cell>
          <cell r="B741" t="str">
            <v>COMB., LUBRICANTES, ADITIVOS, CARBON COMO MAT PRIMA ADMINISTRACION</v>
          </cell>
          <cell r="C741" t="str">
            <v>ADMINISTRACION</v>
          </cell>
          <cell r="D741">
            <v>0</v>
          </cell>
          <cell r="E741">
            <v>0</v>
          </cell>
        </row>
        <row r="742">
          <cell r="A742" t="str">
            <v>5-1-2-3-04-002</v>
          </cell>
          <cell r="B742" t="str">
            <v>COMB., LUBRICANTES, ADITIVOS, CARBON COMO MAT PRIMA COMERCIAL</v>
          </cell>
          <cell r="C742" t="str">
            <v>COMERCIAL</v>
          </cell>
          <cell r="D742">
            <v>0</v>
          </cell>
          <cell r="E742">
            <v>0</v>
          </cell>
        </row>
        <row r="743">
          <cell r="A743" t="str">
            <v>5-1-2-3-04-003</v>
          </cell>
          <cell r="B743" t="str">
            <v>COMB., LUBRICANTES, ADITIVOS, CARBON COMO MAT PRIMA OPERACION</v>
          </cell>
          <cell r="C743" t="str">
            <v>OPERACION</v>
          </cell>
          <cell r="D743">
            <v>0</v>
          </cell>
          <cell r="E743">
            <v>0</v>
          </cell>
        </row>
        <row r="744">
          <cell r="A744" t="str">
            <v>5-1-2-3-04-004</v>
          </cell>
          <cell r="B744" t="str">
            <v>COMB., LUBRICANTES, ADITIVOS, CARBON COMO MAT PRIMA SANEAMIENTO</v>
          </cell>
          <cell r="C744" t="str">
            <v>SANEAMIENTO</v>
          </cell>
          <cell r="D744">
            <v>0</v>
          </cell>
          <cell r="E744">
            <v>0</v>
          </cell>
        </row>
        <row r="745">
          <cell r="A745" t="str">
            <v>5-1-2-3-05-001</v>
          </cell>
          <cell r="B745" t="str">
            <v>PDTOS QUIMICOS, FARMACEUTICOS Y DE LABORATORIO ADMINISTRACION</v>
          </cell>
          <cell r="C745" t="str">
            <v>ADMINISTRACION</v>
          </cell>
          <cell r="D745">
            <v>0</v>
          </cell>
          <cell r="E745">
            <v>0</v>
          </cell>
        </row>
        <row r="746">
          <cell r="A746" t="str">
            <v>5-1-2-3-05-002</v>
          </cell>
          <cell r="B746" t="str">
            <v>PDTOS QUIMICOS, FARMACEUTICOS Y DE LABORATORIO COMERCIAL</v>
          </cell>
          <cell r="C746" t="str">
            <v>COMERCIAL</v>
          </cell>
          <cell r="D746">
            <v>0</v>
          </cell>
          <cell r="E746">
            <v>0</v>
          </cell>
        </row>
        <row r="747">
          <cell r="A747" t="str">
            <v>5-1-2-3-05-003</v>
          </cell>
          <cell r="B747" t="str">
            <v>PDTOS QUIMICOS, FARMACEUTICOS Y DE LABORATORIO OPERACION</v>
          </cell>
          <cell r="C747" t="str">
            <v>OPERACION</v>
          </cell>
          <cell r="D747">
            <v>0</v>
          </cell>
          <cell r="E747">
            <v>0</v>
          </cell>
        </row>
        <row r="748">
          <cell r="A748" t="str">
            <v>5-1-2-3-05-004</v>
          </cell>
          <cell r="B748" t="str">
            <v>PDTOS QUIMICOS, FARMACEUTICOS Y DE LABORATORIO SANEAMIENTO</v>
          </cell>
          <cell r="C748" t="str">
            <v>SANEAMIENTO</v>
          </cell>
          <cell r="D748">
            <v>0</v>
          </cell>
          <cell r="E748">
            <v>0</v>
          </cell>
        </row>
        <row r="749">
          <cell r="A749" t="str">
            <v>5-1-2-3-06-001</v>
          </cell>
          <cell r="B749" t="str">
            <v>PDTOS METALICOS Y A BASE DE MINERALES MAT PRIMA  ADMINISTRACION</v>
          </cell>
          <cell r="C749" t="str">
            <v>ADMINISTRACION</v>
          </cell>
          <cell r="D749">
            <v>0</v>
          </cell>
          <cell r="E749">
            <v>0</v>
          </cell>
        </row>
        <row r="750">
          <cell r="A750" t="str">
            <v>5-1-2-3-06-002</v>
          </cell>
          <cell r="B750" t="str">
            <v>PDTOS METALICOS Y A BASE DE MINERALES MAT PRIMA  COMERCIAL</v>
          </cell>
          <cell r="C750" t="str">
            <v>COMERCIAL</v>
          </cell>
          <cell r="D750">
            <v>0</v>
          </cell>
          <cell r="E750">
            <v>0</v>
          </cell>
        </row>
        <row r="751">
          <cell r="A751" t="str">
            <v>5-1-2-3-06-003</v>
          </cell>
          <cell r="B751" t="str">
            <v>PDTOS METALICOS Y A BASE DE MINERALES MAT PRIMA  OPERACION</v>
          </cell>
          <cell r="C751" t="str">
            <v>OPERACION</v>
          </cell>
          <cell r="D751">
            <v>0</v>
          </cell>
          <cell r="E751">
            <v>0</v>
          </cell>
        </row>
        <row r="752">
          <cell r="A752" t="str">
            <v>5-1-2-3-06-004</v>
          </cell>
          <cell r="B752" t="str">
            <v>PDTOS METALICOS Y A BASE DE MINERALES MAT PRIMA  SANEAMIENTO</v>
          </cell>
          <cell r="C752" t="str">
            <v>SANEAMIENTO</v>
          </cell>
          <cell r="D752">
            <v>0</v>
          </cell>
          <cell r="E752">
            <v>0</v>
          </cell>
        </row>
        <row r="753">
          <cell r="A753" t="str">
            <v>5-1-2-3-07-001</v>
          </cell>
          <cell r="B753" t="str">
            <v>PDTOS CUERO, PIEL, PLASTICO Y HULE COMO MAT PRIMA ADMINISTRACION</v>
          </cell>
          <cell r="C753" t="str">
            <v>ADMINISTRACION</v>
          </cell>
          <cell r="D753">
            <v>0</v>
          </cell>
          <cell r="E753">
            <v>0</v>
          </cell>
        </row>
        <row r="754">
          <cell r="A754" t="str">
            <v>5-1-2-3-07-002</v>
          </cell>
          <cell r="B754" t="str">
            <v>PDTOS CUERO, PIEL, PLASTICO Y HULE COMO MAT PRIMA COMERCIAL</v>
          </cell>
          <cell r="C754" t="str">
            <v>COMERCIAL</v>
          </cell>
          <cell r="D754">
            <v>0</v>
          </cell>
          <cell r="E754">
            <v>0</v>
          </cell>
        </row>
        <row r="755">
          <cell r="A755" t="str">
            <v>5-1-2-3-07-003</v>
          </cell>
          <cell r="B755" t="str">
            <v>PDTOS CUERO, PIEL, PLASTICO Y HULE COMO MAT PRIMA OPERACION</v>
          </cell>
          <cell r="C755" t="str">
            <v>OPERACION</v>
          </cell>
          <cell r="D755">
            <v>0</v>
          </cell>
          <cell r="E755">
            <v>0</v>
          </cell>
        </row>
        <row r="756">
          <cell r="A756" t="str">
            <v>5-1-2-3-07-004</v>
          </cell>
          <cell r="B756" t="str">
            <v>PDTOS CUERO, PIEL, PLASTICO Y HULE COMO MAT PRIMA SANEAMIENTO</v>
          </cell>
          <cell r="C756" t="str">
            <v>SANEAMIENTO</v>
          </cell>
          <cell r="D756">
            <v>0</v>
          </cell>
          <cell r="E756">
            <v>0</v>
          </cell>
        </row>
        <row r="757">
          <cell r="A757" t="str">
            <v>5-1-2-3-08-001</v>
          </cell>
          <cell r="B757" t="str">
            <v>MERCANCIAS ADQUIRIDAS PARA SU COMERCIALIZACION ADMINISTRACION</v>
          </cell>
          <cell r="C757" t="str">
            <v>ADMINISTRACION</v>
          </cell>
          <cell r="D757">
            <v>0</v>
          </cell>
          <cell r="E757">
            <v>0</v>
          </cell>
        </row>
        <row r="758">
          <cell r="A758" t="str">
            <v>5-1-2-3-08-002</v>
          </cell>
          <cell r="B758" t="str">
            <v>MERCANCIAS ADQUIRIDAS PARA SU COMERCIALIZACION COMERCIAL</v>
          </cell>
          <cell r="C758" t="str">
            <v>COMERCIAL</v>
          </cell>
          <cell r="D758">
            <v>0</v>
          </cell>
          <cell r="E758">
            <v>0</v>
          </cell>
        </row>
        <row r="759">
          <cell r="A759" t="str">
            <v>5-1-2-3-08-003</v>
          </cell>
          <cell r="B759" t="str">
            <v>MERCANCIAS ADQUIRIDAS PARA SU COMERCIALIZACION OPERACION</v>
          </cell>
          <cell r="C759" t="str">
            <v>OPERACION</v>
          </cell>
          <cell r="D759">
            <v>0</v>
          </cell>
          <cell r="E759">
            <v>0</v>
          </cell>
        </row>
        <row r="760">
          <cell r="A760" t="str">
            <v>5-1-2-3-08-004</v>
          </cell>
          <cell r="B760" t="str">
            <v>MERCANCIAS ADQUIRIDAS PARA SU COMERCIALIZACION SANEAMIENTO</v>
          </cell>
          <cell r="C760" t="str">
            <v>SANEAMIENTO</v>
          </cell>
          <cell r="D760">
            <v>0</v>
          </cell>
          <cell r="E760">
            <v>0</v>
          </cell>
        </row>
        <row r="761">
          <cell r="A761" t="str">
            <v>5-1-2-3-09-001</v>
          </cell>
          <cell r="B761" t="str">
            <v>OTROS PDTOS ADQUIRIDOS COMO MAT PRIMA ADMINISTRACION</v>
          </cell>
          <cell r="C761" t="str">
            <v>ADMINISTRACION</v>
          </cell>
          <cell r="D761">
            <v>0</v>
          </cell>
          <cell r="E761">
            <v>0</v>
          </cell>
        </row>
        <row r="762">
          <cell r="A762" t="str">
            <v>5-1-2-3-09-002</v>
          </cell>
          <cell r="B762" t="str">
            <v>OTROS PDTOS ADQUIRIDOS COMO MAT PRIMA COMERCIAL</v>
          </cell>
          <cell r="C762" t="str">
            <v>COMERCIAL</v>
          </cell>
          <cell r="D762">
            <v>0</v>
          </cell>
          <cell r="E762">
            <v>0</v>
          </cell>
        </row>
        <row r="763">
          <cell r="A763" t="str">
            <v>5-1-2-3-09-003</v>
          </cell>
          <cell r="B763" t="str">
            <v>OTROS PDTOS ADQUIRIDOS COMO MAT PRIMA OPERACION</v>
          </cell>
          <cell r="C763" t="str">
            <v>OPERACION</v>
          </cell>
          <cell r="D763">
            <v>0</v>
          </cell>
          <cell r="E763">
            <v>0</v>
          </cell>
        </row>
        <row r="764">
          <cell r="A764" t="str">
            <v>5-1-2-3-09-004</v>
          </cell>
          <cell r="B764" t="str">
            <v>OTROS PDTOS ADQUIRIDOS COMO MAT PRIMA SANEAMIENTO</v>
          </cell>
          <cell r="C764" t="str">
            <v>SANEAMIENTO</v>
          </cell>
          <cell r="D764">
            <v>0</v>
          </cell>
          <cell r="E764">
            <v>0</v>
          </cell>
        </row>
        <row r="765">
          <cell r="A765" t="str">
            <v>5-1-2-4</v>
          </cell>
          <cell r="B765" t="str">
            <v xml:space="preserve">MAT Y ARTICULOS DE CONSTRUCCION Y DE REPARACION </v>
          </cell>
          <cell r="D765">
            <v>0</v>
          </cell>
          <cell r="E765">
            <v>0</v>
          </cell>
        </row>
        <row r="766">
          <cell r="A766" t="str">
            <v>5-1-2-4-01-001</v>
          </cell>
          <cell r="B766" t="str">
            <v>PRODUCTOS MINERALES NO METALICOS ADMINISTRACION</v>
          </cell>
          <cell r="C766" t="str">
            <v>ADMINISTRACION</v>
          </cell>
          <cell r="D766">
            <v>0</v>
          </cell>
          <cell r="E766">
            <v>0</v>
          </cell>
        </row>
        <row r="767">
          <cell r="A767" t="str">
            <v>5-1-2-4-01-002</v>
          </cell>
          <cell r="B767" t="str">
            <v>PRODUCTOS MINERALES NO METALICOS COMERCIAL</v>
          </cell>
          <cell r="C767" t="str">
            <v>COMERCIAL</v>
          </cell>
          <cell r="D767">
            <v>0</v>
          </cell>
          <cell r="E767">
            <v>0</v>
          </cell>
        </row>
        <row r="768">
          <cell r="A768" t="str">
            <v>5-1-2-4-01-003</v>
          </cell>
          <cell r="B768" t="str">
            <v>PRODUCTOS MINERALES NO METALICOS OPERACION</v>
          </cell>
          <cell r="C768" t="str">
            <v>OPERACION</v>
          </cell>
          <cell r="D768">
            <v>0</v>
          </cell>
          <cell r="E768">
            <v>0</v>
          </cell>
        </row>
        <row r="769">
          <cell r="A769" t="str">
            <v>5-1-2-4-01-004</v>
          </cell>
          <cell r="B769" t="str">
            <v>PRODUCTOS MINERALES NO METALICOS SANEAMIENTO</v>
          </cell>
          <cell r="C769" t="str">
            <v>SANEAMIENTO</v>
          </cell>
          <cell r="D769">
            <v>0</v>
          </cell>
          <cell r="E769">
            <v>0</v>
          </cell>
        </row>
        <row r="770">
          <cell r="A770" t="str">
            <v>5-1-2-4-02-001</v>
          </cell>
          <cell r="B770" t="str">
            <v>CEMENTO Y PRODUCTOS DE CONCRETO ADMINISTRACION</v>
          </cell>
          <cell r="C770" t="str">
            <v>ADMINISTRACION</v>
          </cell>
          <cell r="D770">
            <v>0</v>
          </cell>
          <cell r="E770">
            <v>0</v>
          </cell>
        </row>
        <row r="771">
          <cell r="A771" t="str">
            <v>5-1-2-4-02-002</v>
          </cell>
          <cell r="B771" t="str">
            <v>CEMENTO Y PRODUCTOS DE CONCRETO COMERCIAL</v>
          </cell>
          <cell r="C771" t="str">
            <v>COMERCIAL</v>
          </cell>
          <cell r="D771">
            <v>0</v>
          </cell>
          <cell r="E771">
            <v>0</v>
          </cell>
        </row>
        <row r="772">
          <cell r="A772" t="str">
            <v>5-1-2-4-02-003</v>
          </cell>
          <cell r="B772" t="str">
            <v>CEMENTO Y PRODUCTOS DE CONCRETO OPERACION</v>
          </cell>
          <cell r="C772" t="str">
            <v>OPERACION</v>
          </cell>
          <cell r="D772">
            <v>0</v>
          </cell>
          <cell r="E772">
            <v>0</v>
          </cell>
        </row>
        <row r="773">
          <cell r="A773" t="str">
            <v>5-1-2-4-02-004</v>
          </cell>
          <cell r="B773" t="str">
            <v>CEMENTO Y PRODUCTOS DE CONCRETO SANEAMIENTO</v>
          </cell>
          <cell r="C773" t="str">
            <v>SANEAMIENTO</v>
          </cell>
          <cell r="D773">
            <v>0</v>
          </cell>
          <cell r="E773">
            <v>0</v>
          </cell>
        </row>
        <row r="774">
          <cell r="A774" t="str">
            <v>5-1-2-4-03-001</v>
          </cell>
          <cell r="B774" t="str">
            <v>CAL. YESO Y PRODUCTOS DE YESO ADMINISTRACION</v>
          </cell>
          <cell r="C774" t="str">
            <v>ADMINISTRACION</v>
          </cell>
          <cell r="D774">
            <v>0</v>
          </cell>
          <cell r="E774">
            <v>0</v>
          </cell>
        </row>
        <row r="775">
          <cell r="A775" t="str">
            <v>5-1-2-4-03-002</v>
          </cell>
          <cell r="B775" t="str">
            <v>CAL. YESO Y PRODUCTOS DE YESO COMERCIAL</v>
          </cell>
          <cell r="C775" t="str">
            <v>COMERCIAL</v>
          </cell>
          <cell r="D775">
            <v>0</v>
          </cell>
          <cell r="E775">
            <v>0</v>
          </cell>
        </row>
        <row r="776">
          <cell r="A776" t="str">
            <v>5-1-2-4-03-003</v>
          </cell>
          <cell r="B776" t="str">
            <v>CAL. YESO Y PRODUCTOS DE YESO OPERACION</v>
          </cell>
          <cell r="C776" t="str">
            <v>OPERACION</v>
          </cell>
          <cell r="D776">
            <v>0</v>
          </cell>
          <cell r="E776">
            <v>0</v>
          </cell>
        </row>
        <row r="777">
          <cell r="A777" t="str">
            <v>5-1-2-4-03-004</v>
          </cell>
          <cell r="B777" t="str">
            <v>CAL. YESO Y PRODUCTOS DE YESO SANEAMIENTO</v>
          </cell>
          <cell r="C777" t="str">
            <v>SANEAMIENTO</v>
          </cell>
          <cell r="D777">
            <v>0</v>
          </cell>
          <cell r="E777">
            <v>0</v>
          </cell>
        </row>
        <row r="778">
          <cell r="A778" t="str">
            <v>5-1-2-4-04-001</v>
          </cell>
          <cell r="B778" t="str">
            <v>MADERA Y PDTOS DE MADERA ADMINISTRACION</v>
          </cell>
          <cell r="C778" t="str">
            <v>ADMINISTRACION</v>
          </cell>
          <cell r="D778">
            <v>0</v>
          </cell>
          <cell r="E778">
            <v>0</v>
          </cell>
        </row>
        <row r="779">
          <cell r="A779" t="str">
            <v>5-1-2-4-04-002</v>
          </cell>
          <cell r="B779" t="str">
            <v>MADERA Y PDTOS DE MADERA COMERCIAL</v>
          </cell>
          <cell r="C779" t="str">
            <v>COMERCIAL</v>
          </cell>
          <cell r="D779">
            <v>0</v>
          </cell>
          <cell r="E779">
            <v>0</v>
          </cell>
        </row>
        <row r="780">
          <cell r="A780" t="str">
            <v>5-1-2-4-04-003</v>
          </cell>
          <cell r="B780" t="str">
            <v>MADERA Y PDTOS DE MADERA OPERACION</v>
          </cell>
          <cell r="C780" t="str">
            <v>OPERACION</v>
          </cell>
          <cell r="D780">
            <v>0</v>
          </cell>
          <cell r="E780">
            <v>0</v>
          </cell>
        </row>
        <row r="781">
          <cell r="A781" t="str">
            <v>5-1-2-4-04-004</v>
          </cell>
          <cell r="B781" t="str">
            <v>MADERA Y PDTOS DE MADERA SANEAMIENTO</v>
          </cell>
          <cell r="C781" t="str">
            <v>SANEAMIENTO</v>
          </cell>
          <cell r="D781">
            <v>0</v>
          </cell>
          <cell r="E781">
            <v>0</v>
          </cell>
        </row>
        <row r="782">
          <cell r="A782" t="str">
            <v>5-1-2-4-05-001</v>
          </cell>
          <cell r="B782" t="str">
            <v>VIDRIO Y PDTOS DE VIDRIO ADMINISTRACION</v>
          </cell>
          <cell r="C782" t="str">
            <v>ADMINISTRACION</v>
          </cell>
          <cell r="D782">
            <v>0</v>
          </cell>
          <cell r="E782">
            <v>0</v>
          </cell>
        </row>
        <row r="783">
          <cell r="A783" t="str">
            <v>5-1-2-4-05-002</v>
          </cell>
          <cell r="B783" t="str">
            <v>VIDRIO Y PDTOS DE VIDRIO COMERCIAL</v>
          </cell>
          <cell r="C783" t="str">
            <v>COMERCIAL</v>
          </cell>
          <cell r="D783">
            <v>0</v>
          </cell>
          <cell r="E783">
            <v>0</v>
          </cell>
        </row>
        <row r="784">
          <cell r="A784" t="str">
            <v>5-1-2-4-05-003</v>
          </cell>
          <cell r="B784" t="str">
            <v>VIDRIO Y PDTOS DE VIDRIO OPERACION</v>
          </cell>
          <cell r="C784" t="str">
            <v>OPERACION</v>
          </cell>
          <cell r="D784">
            <v>0</v>
          </cell>
          <cell r="E784">
            <v>0</v>
          </cell>
        </row>
        <row r="785">
          <cell r="A785" t="str">
            <v>5-1-2-4-05-004</v>
          </cell>
          <cell r="B785" t="str">
            <v>VIDRIO Y PDTOS DE VIDRIO SANEAMIENTO</v>
          </cell>
          <cell r="C785" t="str">
            <v>SANEAMIENTO</v>
          </cell>
          <cell r="D785">
            <v>0</v>
          </cell>
          <cell r="E785">
            <v>0</v>
          </cell>
        </row>
        <row r="786">
          <cell r="A786" t="str">
            <v>5-1-2-4-06-001</v>
          </cell>
          <cell r="B786" t="str">
            <v>MATERIAL ELECTRICO Y ELECTRONICO ADMINISTRACION</v>
          </cell>
          <cell r="C786" t="str">
            <v>ADMINISTRACION</v>
          </cell>
          <cell r="D786">
            <v>0</v>
          </cell>
          <cell r="E786">
            <v>0</v>
          </cell>
        </row>
        <row r="787">
          <cell r="A787" t="str">
            <v>5-1-2-4-06-002</v>
          </cell>
          <cell r="B787" t="str">
            <v>MATERIAL ELECTRICO Y ELECTRONICO COMERCIAL</v>
          </cell>
          <cell r="C787" t="str">
            <v>COMERCIAL</v>
          </cell>
          <cell r="D787">
            <v>0</v>
          </cell>
          <cell r="E787">
            <v>0</v>
          </cell>
        </row>
        <row r="788">
          <cell r="A788" t="str">
            <v>5-1-2-4-06-003</v>
          </cell>
          <cell r="B788" t="str">
            <v>MATERIAL ELECTRICO Y ELECTRONICO OPERACION</v>
          </cell>
          <cell r="C788" t="str">
            <v>OPERACION</v>
          </cell>
          <cell r="D788">
            <v>0</v>
          </cell>
          <cell r="E788">
            <v>0</v>
          </cell>
        </row>
        <row r="789">
          <cell r="A789" t="str">
            <v>5-1-2-4-06-004</v>
          </cell>
          <cell r="B789" t="str">
            <v>MATERIAL ELECTRICO Y ELECTRONICO SANEAMIENTO</v>
          </cell>
          <cell r="C789" t="str">
            <v>SANEAMIENTO</v>
          </cell>
          <cell r="D789">
            <v>0</v>
          </cell>
          <cell r="E789">
            <v>0</v>
          </cell>
        </row>
        <row r="790">
          <cell r="A790" t="str">
            <v>5-1-2-4-07-001</v>
          </cell>
          <cell r="B790" t="str">
            <v>ARTICULOS METALICOS PARA LA CONSTRUCCION ADMINISTRACION</v>
          </cell>
          <cell r="C790" t="str">
            <v>ADMINISTRACION</v>
          </cell>
          <cell r="D790">
            <v>0</v>
          </cell>
          <cell r="E790">
            <v>0</v>
          </cell>
        </row>
        <row r="791">
          <cell r="A791" t="str">
            <v>5-1-2-4-07-002</v>
          </cell>
          <cell r="B791" t="str">
            <v>ARTICULOS METALICOS PARA LA CONSTRUCCION COMERCIAL</v>
          </cell>
          <cell r="C791" t="str">
            <v>COMERCIAL</v>
          </cell>
          <cell r="D791">
            <v>0</v>
          </cell>
          <cell r="E791">
            <v>0</v>
          </cell>
        </row>
        <row r="792">
          <cell r="A792" t="str">
            <v>5-1-2-4-07-003</v>
          </cell>
          <cell r="B792" t="str">
            <v>ARTICULOS METALICOS PARA LA CONSTRUCCION OPERACION</v>
          </cell>
          <cell r="C792" t="str">
            <v>OPERACION</v>
          </cell>
          <cell r="D792">
            <v>0</v>
          </cell>
          <cell r="E792">
            <v>0</v>
          </cell>
        </row>
        <row r="793">
          <cell r="A793" t="str">
            <v>5-1-2-4-07-004</v>
          </cell>
          <cell r="B793" t="str">
            <v>ARTICULOS METALICOS PARA LA CONSTRUCCION SANEAMIENTO</v>
          </cell>
          <cell r="C793" t="str">
            <v>SANEAMIENTO</v>
          </cell>
          <cell r="D793">
            <v>0</v>
          </cell>
          <cell r="E793">
            <v>0</v>
          </cell>
        </row>
        <row r="794">
          <cell r="A794" t="str">
            <v>5-1-2-4-08-001</v>
          </cell>
          <cell r="B794" t="str">
            <v>MATERIALES COMPLEMENTARIOS ADMINISTRACION</v>
          </cell>
          <cell r="C794" t="str">
            <v>ADMINISTRACION</v>
          </cell>
          <cell r="D794">
            <v>0</v>
          </cell>
          <cell r="E794">
            <v>0</v>
          </cell>
        </row>
        <row r="795">
          <cell r="A795" t="str">
            <v>5-1-2-4-08-002</v>
          </cell>
          <cell r="B795" t="str">
            <v>MATERIALES COMPLEMENTARIOS COMERCIAL</v>
          </cell>
          <cell r="C795" t="str">
            <v>COMERCIAL</v>
          </cell>
          <cell r="D795">
            <v>0</v>
          </cell>
          <cell r="E795">
            <v>0</v>
          </cell>
        </row>
        <row r="796">
          <cell r="A796" t="str">
            <v>5-1-2-4-08-003</v>
          </cell>
          <cell r="B796" t="str">
            <v>MATERIALES COMPLEMENTARIOS OPERACION</v>
          </cell>
          <cell r="C796" t="str">
            <v>OPERACION</v>
          </cell>
          <cell r="D796">
            <v>0</v>
          </cell>
          <cell r="E796">
            <v>0</v>
          </cell>
        </row>
        <row r="797">
          <cell r="A797" t="str">
            <v>5-1-2-4-08-004</v>
          </cell>
          <cell r="B797" t="str">
            <v>MATERIALES COMPLEMENTARIOS SANEAMIENTO</v>
          </cell>
          <cell r="C797" t="str">
            <v>SANEAMIENTO</v>
          </cell>
          <cell r="D797">
            <v>0</v>
          </cell>
          <cell r="E797">
            <v>0</v>
          </cell>
        </row>
        <row r="798">
          <cell r="A798" t="str">
            <v>5-1-2-4-09-001</v>
          </cell>
          <cell r="B798" t="str">
            <v>OTROS MATERIALES Y ART DE CONSTRUCCION Y REPARACION ADMINISTRACION</v>
          </cell>
          <cell r="C798" t="str">
            <v>ADMINISTRACION</v>
          </cell>
          <cell r="D798">
            <v>0</v>
          </cell>
          <cell r="E798">
            <v>0</v>
          </cell>
        </row>
        <row r="799">
          <cell r="A799" t="str">
            <v>5-1-2-4-09-002</v>
          </cell>
          <cell r="B799" t="str">
            <v>OTROS MATERIALES Y ART DE CONSTRUCCION Y REPARACION COMERCIAL</v>
          </cell>
          <cell r="C799" t="str">
            <v>COMERCIAL</v>
          </cell>
          <cell r="D799">
            <v>0</v>
          </cell>
          <cell r="E799">
            <v>0</v>
          </cell>
        </row>
        <row r="800">
          <cell r="A800" t="str">
            <v>5-1-2-4-09-003</v>
          </cell>
          <cell r="B800" t="str">
            <v>OTROS MATERIALES Y ART DE CONSTRUCCION Y REPARACION OPERACION</v>
          </cell>
          <cell r="C800" t="str">
            <v>OPERACION</v>
          </cell>
          <cell r="D800">
            <v>0</v>
          </cell>
          <cell r="E800">
            <v>0</v>
          </cell>
        </row>
        <row r="801">
          <cell r="A801" t="str">
            <v>5-1-2-4-09-004</v>
          </cell>
          <cell r="B801" t="str">
            <v>OTROS MATERIALES Y ART DE CONSTRUCCION Y REPARACION SANEAMIENTO</v>
          </cell>
          <cell r="C801" t="str">
            <v>SANEAMIENTO</v>
          </cell>
          <cell r="D801">
            <v>0</v>
          </cell>
          <cell r="E801">
            <v>0</v>
          </cell>
        </row>
        <row r="802">
          <cell r="A802" t="str">
            <v>5-1-2-4-10-003</v>
          </cell>
          <cell r="B802" t="str">
            <v>ESTRUCTURAS Y MANUFACTURAS OPERACION</v>
          </cell>
          <cell r="C802" t="str">
            <v>OPERACION</v>
          </cell>
          <cell r="D802">
            <v>0</v>
          </cell>
          <cell r="E802">
            <v>0</v>
          </cell>
        </row>
        <row r="803">
          <cell r="A803" t="str">
            <v>5-1-2-4-10-004</v>
          </cell>
          <cell r="B803" t="str">
            <v>ESTRUCTURAS Y MANUFACTURAS SANEAMIENTO</v>
          </cell>
          <cell r="C803" t="str">
            <v>SANEAMIENTO</v>
          </cell>
          <cell r="D803">
            <v>0</v>
          </cell>
          <cell r="E803">
            <v>0</v>
          </cell>
        </row>
        <row r="804">
          <cell r="A804" t="str">
            <v>5-1-2-5</v>
          </cell>
          <cell r="B804" t="str">
            <v xml:space="preserve">PRODUCTOS QUIMICOS, FARMACEUTICOS Y DE LABORATORIO </v>
          </cell>
          <cell r="D804">
            <v>48368.1</v>
          </cell>
          <cell r="E804">
            <v>27453.8</v>
          </cell>
        </row>
        <row r="805">
          <cell r="A805" t="str">
            <v>5-1-2-5-01-001</v>
          </cell>
          <cell r="B805" t="str">
            <v>PRODUCTOS QUIMICOS BASICOS ADMINISTRACION</v>
          </cell>
          <cell r="C805" t="str">
            <v>ADMINISTRACION</v>
          </cell>
          <cell r="D805">
            <v>0</v>
          </cell>
          <cell r="E805">
            <v>1810</v>
          </cell>
        </row>
        <row r="806">
          <cell r="A806" t="str">
            <v>5-1-2-5-01-002</v>
          </cell>
          <cell r="B806" t="str">
            <v>PRODUCTOS QUIMICOS BASICOS COMERCIAL</v>
          </cell>
          <cell r="C806" t="str">
            <v>COMERCIAL</v>
          </cell>
          <cell r="D806">
            <v>0</v>
          </cell>
          <cell r="E806">
            <v>0</v>
          </cell>
        </row>
        <row r="807">
          <cell r="A807" t="str">
            <v>5-1-2-5-01-003</v>
          </cell>
          <cell r="B807" t="str">
            <v>PRODUCTOS QUIMICOS BASICOS OPERACION</v>
          </cell>
          <cell r="C807" t="str">
            <v>OPERACION</v>
          </cell>
          <cell r="D807">
            <v>48368.1</v>
          </cell>
          <cell r="E807">
            <v>25643.8</v>
          </cell>
        </row>
        <row r="808">
          <cell r="A808" t="str">
            <v>5-1-2-5-01-004</v>
          </cell>
          <cell r="B808" t="str">
            <v>PRODUCTOS QUIMICOS BASICOS SANEAMIENTO</v>
          </cell>
          <cell r="C808" t="str">
            <v>SANEAMIENTO</v>
          </cell>
          <cell r="D808">
            <v>0</v>
          </cell>
          <cell r="E808">
            <v>0</v>
          </cell>
        </row>
        <row r="809">
          <cell r="A809" t="str">
            <v>5-1-2-5-02-001</v>
          </cell>
          <cell r="B809" t="str">
            <v>FERTILIZANTES, PESTICIDAS Y OTROS AGROQUIMICOS ADMINISTRACION</v>
          </cell>
          <cell r="C809" t="str">
            <v>ADMINISTRACION</v>
          </cell>
          <cell r="D809">
            <v>0</v>
          </cell>
          <cell r="E809">
            <v>0</v>
          </cell>
        </row>
        <row r="810">
          <cell r="A810" t="str">
            <v>5-1-2-5-02-002</v>
          </cell>
          <cell r="B810" t="str">
            <v>FERTILIZANTES, PESTICIDAS Y OTROS AGROQUIMICOS COMERCIAL</v>
          </cell>
          <cell r="C810" t="str">
            <v>COMERCIAL</v>
          </cell>
          <cell r="D810">
            <v>0</v>
          </cell>
          <cell r="E810">
            <v>0</v>
          </cell>
        </row>
        <row r="811">
          <cell r="A811" t="str">
            <v>5-1-2-5-02-003</v>
          </cell>
          <cell r="B811" t="str">
            <v>FERTILIZANTES, PESTICIDAS Y OTROS AGROQUIMICOS OPERACION</v>
          </cell>
          <cell r="C811" t="str">
            <v>OPERACION</v>
          </cell>
          <cell r="D811">
            <v>0</v>
          </cell>
          <cell r="E811">
            <v>0</v>
          </cell>
        </row>
        <row r="812">
          <cell r="A812" t="str">
            <v>5-1-2-5-02-004</v>
          </cell>
          <cell r="B812" t="str">
            <v>FERTILIZANTES, PESTICIDAS Y OTROS AGROQUIMICOS SANEAMIENTO</v>
          </cell>
          <cell r="C812" t="str">
            <v>SANEAMIENTO</v>
          </cell>
          <cell r="D812">
            <v>0</v>
          </cell>
          <cell r="E812">
            <v>0</v>
          </cell>
        </row>
        <row r="813">
          <cell r="A813" t="str">
            <v>5-1-2-5-03-001</v>
          </cell>
          <cell r="B813" t="str">
            <v>MEDICINAS Y PDTOS FARMACEUTICOS ADMINISTRACION</v>
          </cell>
          <cell r="C813" t="str">
            <v>ADMINISTRACION</v>
          </cell>
          <cell r="D813">
            <v>0</v>
          </cell>
          <cell r="E813">
            <v>0</v>
          </cell>
        </row>
        <row r="814">
          <cell r="A814" t="str">
            <v>5-1-2-5-03-002</v>
          </cell>
          <cell r="B814" t="str">
            <v>MEDICINAS Y PDTOS FARMACEUTICOS COMERCIAL</v>
          </cell>
          <cell r="C814" t="str">
            <v>COMERCIAL</v>
          </cell>
          <cell r="D814">
            <v>0</v>
          </cell>
          <cell r="E814">
            <v>0</v>
          </cell>
        </row>
        <row r="815">
          <cell r="A815" t="str">
            <v>5-1-2-5-03-003</v>
          </cell>
          <cell r="B815" t="str">
            <v>MEDICINAS Y PDTOS FARMACEUTICOS OPERACION</v>
          </cell>
          <cell r="C815" t="str">
            <v>OPERACION</v>
          </cell>
          <cell r="D815">
            <v>0</v>
          </cell>
          <cell r="E815">
            <v>0</v>
          </cell>
        </row>
        <row r="816">
          <cell r="A816" t="str">
            <v>5-1-2-5-03-004</v>
          </cell>
          <cell r="B816" t="str">
            <v>MEDICINAS Y PDTOS FARMACEUTICOS SANEAMIENTO</v>
          </cell>
          <cell r="C816" t="str">
            <v>SANEAMIENTO</v>
          </cell>
          <cell r="D816">
            <v>0</v>
          </cell>
          <cell r="E816">
            <v>0</v>
          </cell>
        </row>
        <row r="817">
          <cell r="A817" t="str">
            <v>5-1-2-5-04-001</v>
          </cell>
          <cell r="B817" t="str">
            <v>MATERIALES, ACCESORIOS Y SUMINISTROS MEDICOS ADMINISTRACION</v>
          </cell>
          <cell r="C817" t="str">
            <v>ADMINISTRACION</v>
          </cell>
          <cell r="D817">
            <v>0</v>
          </cell>
          <cell r="E817">
            <v>0</v>
          </cell>
        </row>
        <row r="818">
          <cell r="A818" t="str">
            <v>5-1-2-5-04-002</v>
          </cell>
          <cell r="B818" t="str">
            <v>MATERIALES, ACCESORIOS Y SUMINISTROS MEDICOS COMERCIAL</v>
          </cell>
          <cell r="C818" t="str">
            <v>COMERCIAL</v>
          </cell>
          <cell r="D818">
            <v>0</v>
          </cell>
          <cell r="E818">
            <v>0</v>
          </cell>
        </row>
        <row r="819">
          <cell r="A819" t="str">
            <v>5-1-2-5-04-003</v>
          </cell>
          <cell r="B819" t="str">
            <v>MATERIALES, ACCESORIOS Y SUMINISTROS MEDICOS OPERACION</v>
          </cell>
          <cell r="C819" t="str">
            <v>OPERACION</v>
          </cell>
          <cell r="D819">
            <v>0</v>
          </cell>
          <cell r="E819">
            <v>0</v>
          </cell>
        </row>
        <row r="820">
          <cell r="A820" t="str">
            <v>5-1-2-5-04-004</v>
          </cell>
          <cell r="B820" t="str">
            <v>MATERIALES, ACCESORIOS Y SUMINISTROS MEDICOS SANEAMIENTO</v>
          </cell>
          <cell r="C820" t="str">
            <v>SANEAMIENTO</v>
          </cell>
          <cell r="D820">
            <v>0</v>
          </cell>
          <cell r="E820">
            <v>0</v>
          </cell>
        </row>
        <row r="821">
          <cell r="A821" t="str">
            <v>5-1-2-5-05-001</v>
          </cell>
          <cell r="B821" t="str">
            <v>MATERIALES, ACCESORIOS Y SUMINISTROS DE LABORATORIO ADMINISTRACION</v>
          </cell>
          <cell r="C821" t="str">
            <v>ADMINISTRACION</v>
          </cell>
          <cell r="D821">
            <v>0</v>
          </cell>
          <cell r="E821">
            <v>0</v>
          </cell>
        </row>
        <row r="822">
          <cell r="A822" t="str">
            <v>5-1-2-5-05-002</v>
          </cell>
          <cell r="B822" t="str">
            <v>MATERIALES, ACCESORIOS Y SUMINISTROS DE LABORATORIO COMERCIAL</v>
          </cell>
          <cell r="C822" t="str">
            <v>COMERCIAL</v>
          </cell>
          <cell r="D822">
            <v>0</v>
          </cell>
          <cell r="E822">
            <v>0</v>
          </cell>
        </row>
        <row r="823">
          <cell r="A823" t="str">
            <v>5-1-2-5-05-003</v>
          </cell>
          <cell r="B823" t="str">
            <v>MATERIALES, ACCESORIOS Y SUMINISTROS DE LABORATORIO OPERACION</v>
          </cell>
          <cell r="C823" t="str">
            <v>OPERACION</v>
          </cell>
          <cell r="D823">
            <v>0</v>
          </cell>
          <cell r="E823">
            <v>0</v>
          </cell>
        </row>
        <row r="824">
          <cell r="A824" t="str">
            <v>5-1-2-5-05-004</v>
          </cell>
          <cell r="B824" t="str">
            <v>MATERIALES, ACCESORIOS Y SUMINISTROS DE LABORATORIO SANEAMIENTO</v>
          </cell>
          <cell r="C824" t="str">
            <v>SANEAMIENTO</v>
          </cell>
          <cell r="D824">
            <v>0</v>
          </cell>
          <cell r="E824">
            <v>0</v>
          </cell>
        </row>
        <row r="825">
          <cell r="A825" t="str">
            <v>5-1-2-5-06-001</v>
          </cell>
          <cell r="B825" t="str">
            <v>FIBRAS SINT, HULES PLASTICOS Y DERIVADOS ADMINISTRACION</v>
          </cell>
          <cell r="C825" t="str">
            <v>ADMINISTRACION</v>
          </cell>
          <cell r="D825">
            <v>0</v>
          </cell>
          <cell r="E825">
            <v>0</v>
          </cell>
        </row>
        <row r="826">
          <cell r="A826" t="str">
            <v>5-1-2-5-06-002</v>
          </cell>
          <cell r="B826" t="str">
            <v>FIBRAS SINT, HULES PLASTICOS Y DERIVADOS COMERCIAL</v>
          </cell>
          <cell r="C826" t="str">
            <v>COMERCIAL</v>
          </cell>
          <cell r="D826">
            <v>0</v>
          </cell>
          <cell r="E826">
            <v>0</v>
          </cell>
        </row>
        <row r="827">
          <cell r="A827" t="str">
            <v>5-1-2-5-06-003</v>
          </cell>
          <cell r="B827" t="str">
            <v>FIBRAS SINT, HULES PLASTICOS Y DERIVADOS OPERACION</v>
          </cell>
          <cell r="C827" t="str">
            <v>OPERACION</v>
          </cell>
          <cell r="D827">
            <v>0</v>
          </cell>
          <cell r="E827">
            <v>0</v>
          </cell>
        </row>
        <row r="828">
          <cell r="A828" t="str">
            <v>5-1-2-5-06-004</v>
          </cell>
          <cell r="B828" t="str">
            <v>FIBRAS SINT, HULES PLASTICOS Y DERIVADOS SANEAMIENTO</v>
          </cell>
          <cell r="C828" t="str">
            <v>SANEAMIENTO</v>
          </cell>
          <cell r="D828">
            <v>0</v>
          </cell>
          <cell r="E828">
            <v>0</v>
          </cell>
        </row>
        <row r="829">
          <cell r="A829" t="str">
            <v>5-1-2-5-09-001</v>
          </cell>
          <cell r="B829" t="str">
            <v>OTROS PRODUCTOS QUIMICOS ADMINISTRACION</v>
          </cell>
          <cell r="C829" t="str">
            <v>ADMINISTRACION</v>
          </cell>
          <cell r="D829">
            <v>0</v>
          </cell>
          <cell r="E829">
            <v>0</v>
          </cell>
        </row>
        <row r="830">
          <cell r="A830" t="str">
            <v>5-1-2-5-09-002</v>
          </cell>
          <cell r="B830" t="str">
            <v>OTROS PRODUCTOS QUIMICOS COMERCIAL</v>
          </cell>
          <cell r="C830" t="str">
            <v>COMERCIAL</v>
          </cell>
          <cell r="D830">
            <v>0</v>
          </cell>
          <cell r="E830">
            <v>0</v>
          </cell>
        </row>
        <row r="831">
          <cell r="A831" t="str">
            <v>5-1-2-5-09-003</v>
          </cell>
          <cell r="B831" t="str">
            <v>OTROS PRODUCTOS QUIMICOS OPERACION</v>
          </cell>
          <cell r="C831" t="str">
            <v>OPERACION</v>
          </cell>
          <cell r="D831">
            <v>0</v>
          </cell>
          <cell r="E831">
            <v>0</v>
          </cell>
        </row>
        <row r="832">
          <cell r="A832" t="str">
            <v>5-1-2-5-09-004</v>
          </cell>
          <cell r="B832" t="str">
            <v>OTROS PRODUCTOS QUIMICOS SANEAMIENTO</v>
          </cell>
          <cell r="C832" t="str">
            <v>SANEAMIENTO</v>
          </cell>
          <cell r="D832">
            <v>0</v>
          </cell>
          <cell r="E832">
            <v>0</v>
          </cell>
        </row>
        <row r="833">
          <cell r="A833" t="str">
            <v>5-1-2-6</v>
          </cell>
          <cell r="B833" t="str">
            <v xml:space="preserve">COMBUSTIBLES, LUBRICANTES Y ADITIVOS </v>
          </cell>
          <cell r="D833">
            <v>204231.72999999998</v>
          </cell>
          <cell r="E833">
            <v>253826.94</v>
          </cell>
        </row>
        <row r="834">
          <cell r="A834" t="str">
            <v>5-1-2-6-01-001</v>
          </cell>
          <cell r="B834" t="str">
            <v>COMBUSTIBLES, LUBRICANTES Y ADITIVOS ADMINISTRACION</v>
          </cell>
          <cell r="C834" t="str">
            <v>ADMINISTRACION</v>
          </cell>
          <cell r="D834">
            <v>61254.83</v>
          </cell>
          <cell r="E834">
            <v>67458.720000000001</v>
          </cell>
        </row>
        <row r="835">
          <cell r="A835" t="str">
            <v>5-1-2-6-01-001-001</v>
          </cell>
          <cell r="B835" t="str">
            <v>COMBUSTIBLES ADMINISTRACION</v>
          </cell>
          <cell r="C835" t="str">
            <v>ADMINISTRACION</v>
          </cell>
          <cell r="D835">
            <v>61254.83</v>
          </cell>
          <cell r="E835">
            <v>67316.479999999996</v>
          </cell>
        </row>
        <row r="836">
          <cell r="A836" t="str">
            <v>5-1-2-6-01-001-001-001</v>
          </cell>
          <cell r="B836" t="str">
            <v>COMBUSTIBLE P/EQUIPO DE TRANSPORTE ADMINISTRACION</v>
          </cell>
          <cell r="C836" t="str">
            <v>ADMINISTRACION</v>
          </cell>
          <cell r="D836">
            <v>61254.83</v>
          </cell>
          <cell r="E836">
            <v>67316.479999999996</v>
          </cell>
        </row>
        <row r="837">
          <cell r="A837" t="str">
            <v>5-1-2-6-01-001-001-002</v>
          </cell>
          <cell r="B837" t="str">
            <v>COMBUSTIBLE P/MAQUINARIA Y EQUIPO ADMINISTRACION</v>
          </cell>
          <cell r="C837" t="str">
            <v>ADMINISTRACION</v>
          </cell>
          <cell r="D837">
            <v>0</v>
          </cell>
          <cell r="E837">
            <v>0</v>
          </cell>
        </row>
        <row r="838">
          <cell r="A838" t="str">
            <v>5-1-2-6-01-001-002</v>
          </cell>
          <cell r="B838" t="str">
            <v>LUBRICANTES Y ADITIVOS ADMINISTRACION</v>
          </cell>
          <cell r="C838" t="str">
            <v>ADMINISTRACION</v>
          </cell>
          <cell r="D838">
            <v>0</v>
          </cell>
          <cell r="E838">
            <v>142.24</v>
          </cell>
        </row>
        <row r="839">
          <cell r="A839" t="str">
            <v>5-1-2-6-01-001-002-001</v>
          </cell>
          <cell r="B839" t="str">
            <v>LUB Y ADIT EQUIPO DE TRANSPORTE ADMINISTRACION</v>
          </cell>
          <cell r="C839" t="str">
            <v>ADMINISTRACION</v>
          </cell>
          <cell r="D839">
            <v>0</v>
          </cell>
          <cell r="E839">
            <v>142.24</v>
          </cell>
        </row>
        <row r="840">
          <cell r="A840" t="str">
            <v>5-1-2-6-01-001-002-002</v>
          </cell>
          <cell r="B840" t="str">
            <v>LUB Y ADIT MAQUINARIA Y EQUIPO ADMINISTRACION</v>
          </cell>
          <cell r="C840" t="str">
            <v>ADMINISTRACION</v>
          </cell>
          <cell r="D840">
            <v>0</v>
          </cell>
          <cell r="E840">
            <v>0</v>
          </cell>
        </row>
        <row r="841">
          <cell r="A841" t="str">
            <v>5-1-2-6-01-002</v>
          </cell>
          <cell r="B841" t="str">
            <v>COMBUSTIBLES, LUBRICANTES Y ADITIVOS COMERCIAL</v>
          </cell>
          <cell r="C841" t="str">
            <v>COMERCIAL</v>
          </cell>
          <cell r="D841">
            <v>0</v>
          </cell>
          <cell r="E841">
            <v>0</v>
          </cell>
        </row>
        <row r="842">
          <cell r="A842" t="str">
            <v>5-1-2-6-01-002-001</v>
          </cell>
          <cell r="B842" t="str">
            <v>COMBUSTIBLES COMERCIAL</v>
          </cell>
          <cell r="C842" t="str">
            <v>COMERCIAL</v>
          </cell>
          <cell r="D842">
            <v>0</v>
          </cell>
          <cell r="E842">
            <v>0</v>
          </cell>
        </row>
        <row r="843">
          <cell r="A843" t="str">
            <v>5-1-2-6-01-002-001-001</v>
          </cell>
          <cell r="B843" t="str">
            <v>COMBUSTIBLE P/EQUIPO DE TRANSPORTE COMERCIAL</v>
          </cell>
          <cell r="C843" t="str">
            <v>COMERCIAL</v>
          </cell>
          <cell r="D843">
            <v>0</v>
          </cell>
          <cell r="E843">
            <v>0</v>
          </cell>
        </row>
        <row r="844">
          <cell r="A844" t="str">
            <v>5-1-2-6-01-002-001-002</v>
          </cell>
          <cell r="B844" t="str">
            <v>COMBUSTIBLE P/MAQUINARIA Y EQUIPO COMERCIAL</v>
          </cell>
          <cell r="C844" t="str">
            <v>COMERCIAL</v>
          </cell>
          <cell r="D844">
            <v>0</v>
          </cell>
          <cell r="E844">
            <v>0</v>
          </cell>
        </row>
        <row r="845">
          <cell r="A845" t="str">
            <v>5-1-2-6-01-002-002</v>
          </cell>
          <cell r="B845" t="str">
            <v>LUBRICANTES Y ADITIVOS COMERCIAL</v>
          </cell>
          <cell r="C845" t="str">
            <v>COMERCIAL</v>
          </cell>
          <cell r="D845">
            <v>0</v>
          </cell>
          <cell r="E845">
            <v>0</v>
          </cell>
        </row>
        <row r="846">
          <cell r="A846" t="str">
            <v>5-1-2-6-01-002-002-001</v>
          </cell>
          <cell r="B846" t="str">
            <v>LUB Y ADIT EQUIPO DE TRANSPORTE COMERCIAL</v>
          </cell>
          <cell r="C846" t="str">
            <v>COMERCIAL</v>
          </cell>
          <cell r="D846">
            <v>0</v>
          </cell>
          <cell r="E846">
            <v>0</v>
          </cell>
        </row>
        <row r="847">
          <cell r="A847" t="str">
            <v>5-1-2-6-01-002-002-002</v>
          </cell>
          <cell r="B847" t="str">
            <v>LUB Y ADIT MAQUINARIA Y EQUIPO COMERCIAL</v>
          </cell>
          <cell r="C847" t="str">
            <v>COMERCIAL</v>
          </cell>
          <cell r="D847">
            <v>0</v>
          </cell>
          <cell r="E847">
            <v>0</v>
          </cell>
        </row>
        <row r="848">
          <cell r="A848" t="str">
            <v>5-1-2-6-01-003</v>
          </cell>
          <cell r="B848" t="str">
            <v>COMBUSTIBLES, LUBRICANTES Y ADITIVOS OPERACION</v>
          </cell>
          <cell r="C848" t="str">
            <v>OPERACION</v>
          </cell>
          <cell r="D848">
            <v>142976.9</v>
          </cell>
          <cell r="E848">
            <v>186368.22</v>
          </cell>
        </row>
        <row r="849">
          <cell r="A849" t="str">
            <v>5-1-2-6-01-003-001</v>
          </cell>
          <cell r="B849" t="str">
            <v>COMBUSTIBLES OPERACION</v>
          </cell>
          <cell r="C849" t="str">
            <v>OPERACION</v>
          </cell>
          <cell r="D849">
            <v>142976.9</v>
          </cell>
          <cell r="E849">
            <v>186368.22</v>
          </cell>
        </row>
        <row r="850">
          <cell r="A850" t="str">
            <v>5-1-2-6-01-003-001-001</v>
          </cell>
          <cell r="B850" t="str">
            <v>COMBUSTIBLE P/EQUIPO DE TRANSPORTE OPERACION</v>
          </cell>
          <cell r="C850" t="str">
            <v>OPERACION</v>
          </cell>
          <cell r="D850">
            <v>142444.4</v>
          </cell>
          <cell r="E850">
            <v>186368.22</v>
          </cell>
        </row>
        <row r="851">
          <cell r="A851" t="str">
            <v>5-1-2-6-01-003-001-002</v>
          </cell>
          <cell r="B851" t="str">
            <v>COMBUSTIBLE P/MAQUINARIA Y EQUIPO OPERACION</v>
          </cell>
          <cell r="C851" t="str">
            <v>OPERACION</v>
          </cell>
          <cell r="D851">
            <v>0</v>
          </cell>
          <cell r="E851">
            <v>0</v>
          </cell>
        </row>
        <row r="852">
          <cell r="A852" t="str">
            <v>5-1-2-6-01-003-002</v>
          </cell>
          <cell r="B852" t="str">
            <v>LUBRICANTES Y ADITIVOS OPERACION</v>
          </cell>
          <cell r="C852" t="str">
            <v>OPERACION</v>
          </cell>
          <cell r="D852">
            <v>532.45000000000005</v>
          </cell>
          <cell r="E852">
            <v>0</v>
          </cell>
        </row>
        <row r="853">
          <cell r="A853" t="str">
            <v>5-1-2-6-01-003-002-001</v>
          </cell>
          <cell r="B853" t="str">
            <v>LUB Y ADIT EQUIPO DE TRANSPORTE OPERACION</v>
          </cell>
          <cell r="C853" t="str">
            <v>OPERACION</v>
          </cell>
          <cell r="D853">
            <v>532.45000000000005</v>
          </cell>
          <cell r="E853">
            <v>0</v>
          </cell>
        </row>
        <row r="854">
          <cell r="A854" t="str">
            <v>5-1-2-6-01-003-002-002</v>
          </cell>
          <cell r="B854" t="str">
            <v>LUB Y ADIT MAQUINARIA Y EQUIPO OPERACION</v>
          </cell>
          <cell r="C854" t="str">
            <v>OPERACION</v>
          </cell>
          <cell r="D854">
            <v>0</v>
          </cell>
          <cell r="E854">
            <v>0</v>
          </cell>
        </row>
        <row r="855">
          <cell r="A855" t="str">
            <v>5-1-2-6-01-004</v>
          </cell>
          <cell r="B855" t="str">
            <v>COMBUSTIBLES, LUBRICANTES Y ADITIVOS SANEAMIENTO</v>
          </cell>
          <cell r="C855" t="str">
            <v>SANEAMIENTO</v>
          </cell>
          <cell r="D855">
            <v>0</v>
          </cell>
          <cell r="E855">
            <v>0</v>
          </cell>
        </row>
        <row r="856">
          <cell r="A856" t="str">
            <v>5-1-2-6-01-004-001</v>
          </cell>
          <cell r="B856" t="str">
            <v>COMBUSTIBLES SANEAMIENTO</v>
          </cell>
          <cell r="C856" t="str">
            <v>SANEAMIENTO</v>
          </cell>
          <cell r="D856">
            <v>0</v>
          </cell>
          <cell r="E856">
            <v>0</v>
          </cell>
        </row>
        <row r="857">
          <cell r="A857" t="str">
            <v>5-1-2-6-01-004-001-001</v>
          </cell>
          <cell r="B857" t="str">
            <v>COMBUSTIBLE P/EQUIPO DE TRANSPORTE SANEAMIENTO</v>
          </cell>
          <cell r="C857" t="str">
            <v>SANEAMIENTO</v>
          </cell>
          <cell r="D857">
            <v>0</v>
          </cell>
          <cell r="E857">
            <v>0</v>
          </cell>
        </row>
        <row r="858">
          <cell r="A858" t="str">
            <v>5-1-2-6-01-004-001-002</v>
          </cell>
          <cell r="B858" t="str">
            <v>COMBUSTIBLE P/MAQUINARIA Y EQUIPO SANEAMIENTO</v>
          </cell>
          <cell r="C858" t="str">
            <v>SANEAMIENTO</v>
          </cell>
          <cell r="D858">
            <v>0</v>
          </cell>
          <cell r="E858">
            <v>0</v>
          </cell>
        </row>
        <row r="859">
          <cell r="A859" t="str">
            <v>5-1-2-6-01-004-002</v>
          </cell>
          <cell r="B859" t="str">
            <v>LUBRICANTES Y ADITIVOS SANEAMIENTO</v>
          </cell>
          <cell r="C859" t="str">
            <v>SANEAMIENTO</v>
          </cell>
          <cell r="D859">
            <v>0</v>
          </cell>
          <cell r="E859">
            <v>0</v>
          </cell>
        </row>
        <row r="860">
          <cell r="A860" t="str">
            <v>5-1-2-6-01-004-002-001</v>
          </cell>
          <cell r="B860" t="str">
            <v>LUB Y ADIT EQUIPO DE TRANSPORTE SANEAMIENTO</v>
          </cell>
          <cell r="C860" t="str">
            <v>SANEAMIENTO</v>
          </cell>
          <cell r="D860">
            <v>0</v>
          </cell>
          <cell r="E860">
            <v>0</v>
          </cell>
        </row>
        <row r="861">
          <cell r="A861" t="str">
            <v>5-1-2-6-01-004-002-002</v>
          </cell>
          <cell r="B861" t="str">
            <v>LUB Y ADIT MAQUINARIA Y EQUIPO SANEAMIENTO</v>
          </cell>
          <cell r="C861" t="str">
            <v>SANEAMIENTO</v>
          </cell>
          <cell r="D861">
            <v>0</v>
          </cell>
          <cell r="E861">
            <v>0</v>
          </cell>
        </row>
        <row r="862">
          <cell r="A862" t="str">
            <v>5-1-2-6-02-001</v>
          </cell>
          <cell r="B862" t="str">
            <v>CARBON Y SU DERIVADOS ADMINISTRACION</v>
          </cell>
          <cell r="C862" t="str">
            <v>ADMINISTRACION</v>
          </cell>
          <cell r="D862">
            <v>0</v>
          </cell>
          <cell r="E862">
            <v>0</v>
          </cell>
        </row>
        <row r="863">
          <cell r="A863" t="str">
            <v>5-1-2-6-02-002</v>
          </cell>
          <cell r="B863" t="str">
            <v>CARBON Y SU DERIVADOS COMERCIAL</v>
          </cell>
          <cell r="C863" t="str">
            <v>COMERCIAL</v>
          </cell>
          <cell r="D863">
            <v>0</v>
          </cell>
          <cell r="E863">
            <v>0</v>
          </cell>
        </row>
        <row r="864">
          <cell r="A864" t="str">
            <v>5-1-2-6-02-003</v>
          </cell>
          <cell r="B864" t="str">
            <v>CARBON Y SU DERIVADOS OPERACION</v>
          </cell>
          <cell r="C864" t="str">
            <v>OPERACION</v>
          </cell>
          <cell r="D864">
            <v>0</v>
          </cell>
          <cell r="E864">
            <v>0</v>
          </cell>
        </row>
        <row r="865">
          <cell r="A865" t="str">
            <v>5-1-2-6-02-004</v>
          </cell>
          <cell r="B865" t="str">
            <v>CARBON Y SU DERIVADOS SANEAMIENTO</v>
          </cell>
          <cell r="C865" t="str">
            <v>SANEAMIENTO</v>
          </cell>
          <cell r="D865">
            <v>0</v>
          </cell>
          <cell r="E865">
            <v>0</v>
          </cell>
        </row>
        <row r="866">
          <cell r="A866" t="str">
            <v>5-1-2-7</v>
          </cell>
          <cell r="B866" t="str">
            <v xml:space="preserve">VESTUARIO,BLANCOS,PREN DE PROT Y ARTICULOS DEPORTI </v>
          </cell>
          <cell r="D866">
            <v>869.02</v>
          </cell>
          <cell r="E866">
            <v>0</v>
          </cell>
        </row>
        <row r="867">
          <cell r="A867" t="str">
            <v>5-1-2-7-01-001</v>
          </cell>
          <cell r="B867" t="str">
            <v>VESTUARIO Y UNIFORMES ADMINISTRACION</v>
          </cell>
          <cell r="C867" t="str">
            <v>ADMINISTRACION</v>
          </cell>
          <cell r="D867">
            <v>758.5</v>
          </cell>
          <cell r="E867">
            <v>0</v>
          </cell>
        </row>
        <row r="868">
          <cell r="A868" t="str">
            <v>5-1-2-7-01-001-001</v>
          </cell>
          <cell r="B868" t="str">
            <v>CONFIANZA ADMINISTRACION</v>
          </cell>
          <cell r="C868" t="str">
            <v>ADMINISTRACION</v>
          </cell>
          <cell r="D868">
            <v>758.5</v>
          </cell>
          <cell r="E868">
            <v>0</v>
          </cell>
        </row>
        <row r="869">
          <cell r="A869" t="str">
            <v>5-1-2-7-01-001-002</v>
          </cell>
          <cell r="B869" t="str">
            <v>SINDICALIZADOS ADMINISTRACION</v>
          </cell>
          <cell r="C869" t="str">
            <v>ADMINISTRACION</v>
          </cell>
          <cell r="D869">
            <v>0</v>
          </cell>
          <cell r="E869">
            <v>0</v>
          </cell>
        </row>
        <row r="870">
          <cell r="A870" t="str">
            <v>5-1-2-7-01-002</v>
          </cell>
          <cell r="B870" t="str">
            <v>VESTUARIO Y UNIFORMES COMERCIAL</v>
          </cell>
          <cell r="C870" t="str">
            <v>COMERCIAL</v>
          </cell>
          <cell r="D870">
            <v>0</v>
          </cell>
          <cell r="E870">
            <v>0</v>
          </cell>
        </row>
        <row r="871">
          <cell r="A871" t="str">
            <v>5-1-2-7-01-002-001</v>
          </cell>
          <cell r="B871" t="str">
            <v>CONFIANZA COMERCIAL</v>
          </cell>
          <cell r="C871" t="str">
            <v>COMERCIAL</v>
          </cell>
          <cell r="D871">
            <v>0</v>
          </cell>
          <cell r="E871">
            <v>0</v>
          </cell>
        </row>
        <row r="872">
          <cell r="A872" t="str">
            <v>5-1-2-7-01-002-002</v>
          </cell>
          <cell r="B872" t="str">
            <v>SINDICALIZADOS COMERCIAL</v>
          </cell>
          <cell r="C872" t="str">
            <v>COMERCIAL</v>
          </cell>
          <cell r="D872">
            <v>0</v>
          </cell>
          <cell r="E872">
            <v>0</v>
          </cell>
        </row>
        <row r="873">
          <cell r="A873" t="str">
            <v>5-1-2-7-01-003</v>
          </cell>
          <cell r="B873" t="str">
            <v>VESTUARIO Y UNIFORMES OPERACION</v>
          </cell>
          <cell r="C873" t="str">
            <v>OPERACION</v>
          </cell>
          <cell r="D873">
            <v>110.52</v>
          </cell>
          <cell r="E873">
            <v>0</v>
          </cell>
        </row>
        <row r="874">
          <cell r="A874" t="str">
            <v>5-1-2-7-01-003-001</v>
          </cell>
          <cell r="B874" t="str">
            <v>CONFIANZA OPERACION</v>
          </cell>
          <cell r="C874" t="str">
            <v>OPERACION</v>
          </cell>
          <cell r="D874">
            <v>110.52</v>
          </cell>
          <cell r="E874">
            <v>0</v>
          </cell>
        </row>
        <row r="875">
          <cell r="A875" t="str">
            <v>5-1-2-7-01-003-002</v>
          </cell>
          <cell r="B875" t="str">
            <v>SINDICALIZADOS OPERACION</v>
          </cell>
          <cell r="C875" t="str">
            <v>OPERACION</v>
          </cell>
          <cell r="D875">
            <v>0</v>
          </cell>
          <cell r="E875">
            <v>0</v>
          </cell>
        </row>
        <row r="876">
          <cell r="A876" t="str">
            <v>5-1-2-7-01-004</v>
          </cell>
          <cell r="B876" t="str">
            <v>VESTUARIO Y UNIFORMES SANEAMIENTO</v>
          </cell>
          <cell r="C876" t="str">
            <v>SANEAMIENTO</v>
          </cell>
          <cell r="D876">
            <v>0</v>
          </cell>
          <cell r="E876">
            <v>0</v>
          </cell>
        </row>
        <row r="877">
          <cell r="A877" t="str">
            <v>5-1-2-7-01-004-001</v>
          </cell>
          <cell r="B877" t="str">
            <v>CONFIANZA SANEAMIENTO</v>
          </cell>
          <cell r="C877" t="str">
            <v>SANEAMIENTO</v>
          </cell>
          <cell r="D877">
            <v>0</v>
          </cell>
          <cell r="E877">
            <v>0</v>
          </cell>
        </row>
        <row r="878">
          <cell r="A878" t="str">
            <v>5-1-2-7-01-004-002</v>
          </cell>
          <cell r="B878" t="str">
            <v>SINDICALIZADOS SANEAMIENTO</v>
          </cell>
          <cell r="C878" t="str">
            <v>SANEAMIENTO</v>
          </cell>
          <cell r="D878">
            <v>0</v>
          </cell>
          <cell r="E878">
            <v>0</v>
          </cell>
        </row>
        <row r="879">
          <cell r="A879" t="str">
            <v>5-1-2-7-02-001</v>
          </cell>
          <cell r="B879" t="str">
            <v>PRENDAS DE SEGURIDAD Y  PROTECCION PERSONAL ADMINISTRACION</v>
          </cell>
          <cell r="C879" t="str">
            <v>ADMINISTRACION</v>
          </cell>
          <cell r="D879">
            <v>0</v>
          </cell>
          <cell r="E879">
            <v>0</v>
          </cell>
        </row>
        <row r="880">
          <cell r="A880" t="str">
            <v>5-1-2-7-02-001-001</v>
          </cell>
          <cell r="B880" t="str">
            <v>CONFIANZA ADMINISTRACION</v>
          </cell>
          <cell r="C880" t="str">
            <v>ADMINISTRACION</v>
          </cell>
          <cell r="D880">
            <v>0</v>
          </cell>
          <cell r="E880">
            <v>0</v>
          </cell>
        </row>
        <row r="881">
          <cell r="A881" t="str">
            <v>5-1-2-7-02-001-002</v>
          </cell>
          <cell r="B881" t="str">
            <v>SINDICALIZADOS ADMINISTRACION</v>
          </cell>
          <cell r="C881" t="str">
            <v>ADMINISTRACION</v>
          </cell>
          <cell r="D881">
            <v>0</v>
          </cell>
          <cell r="E881">
            <v>0</v>
          </cell>
        </row>
        <row r="882">
          <cell r="A882" t="str">
            <v>5-1-2-7-02-002</v>
          </cell>
          <cell r="B882" t="str">
            <v>PRENDAS DE SEGURIDAD Y  PROTECCION PERSONAL COMERCIAL</v>
          </cell>
          <cell r="C882" t="str">
            <v>COMERCIAL</v>
          </cell>
          <cell r="D882">
            <v>0</v>
          </cell>
          <cell r="E882">
            <v>0</v>
          </cell>
        </row>
        <row r="883">
          <cell r="A883" t="str">
            <v>5-1-2-7-02-002-001</v>
          </cell>
          <cell r="B883" t="str">
            <v>CONFIANZA COMERCIAL</v>
          </cell>
          <cell r="C883" t="str">
            <v>COMERCIAL</v>
          </cell>
          <cell r="D883">
            <v>0</v>
          </cell>
          <cell r="E883">
            <v>0</v>
          </cell>
        </row>
        <row r="884">
          <cell r="A884" t="str">
            <v>5-1-2-7-02-002-002</v>
          </cell>
          <cell r="B884" t="str">
            <v>SINDICALIZADOS COMERCIAL</v>
          </cell>
          <cell r="C884" t="str">
            <v>COMERCIAL</v>
          </cell>
          <cell r="D884">
            <v>0</v>
          </cell>
          <cell r="E884">
            <v>0</v>
          </cell>
        </row>
        <row r="885">
          <cell r="A885" t="str">
            <v>5-1-2-7-02-003</v>
          </cell>
          <cell r="B885" t="str">
            <v>PRENDAS DE SEGURIDAD Y  PROTECCION PERSONAL OPERACION</v>
          </cell>
          <cell r="C885" t="str">
            <v>OPERACION</v>
          </cell>
          <cell r="D885">
            <v>0</v>
          </cell>
          <cell r="E885">
            <v>0</v>
          </cell>
        </row>
        <row r="886">
          <cell r="A886" t="str">
            <v>5-1-2-7-02-003-001</v>
          </cell>
          <cell r="B886" t="str">
            <v>CONFIANZA OPERACION</v>
          </cell>
          <cell r="C886" t="str">
            <v>OPERACION</v>
          </cell>
          <cell r="D886">
            <v>0</v>
          </cell>
          <cell r="E886">
            <v>0</v>
          </cell>
        </row>
        <row r="887">
          <cell r="A887" t="str">
            <v>5-1-2-7-02-003-002</v>
          </cell>
          <cell r="B887" t="str">
            <v>SINDICALIZADOS OPERACION</v>
          </cell>
          <cell r="C887" t="str">
            <v>OPERACION</v>
          </cell>
          <cell r="D887">
            <v>0</v>
          </cell>
          <cell r="E887">
            <v>0</v>
          </cell>
        </row>
        <row r="888">
          <cell r="A888" t="str">
            <v>5-1-2-7-02-004</v>
          </cell>
          <cell r="B888" t="str">
            <v>PRENDAS DE SEGURIDAD Y  PROTECCION PERSONAL SANEAMIENTO</v>
          </cell>
          <cell r="C888" t="str">
            <v>SANEAMIENTO</v>
          </cell>
          <cell r="D888">
            <v>0</v>
          </cell>
          <cell r="E888">
            <v>0</v>
          </cell>
        </row>
        <row r="889">
          <cell r="A889" t="str">
            <v>5-1-2-7-02-004-001</v>
          </cell>
          <cell r="B889" t="str">
            <v>CONFIANZA SANEAMIENTO</v>
          </cell>
          <cell r="C889" t="str">
            <v>SANEAMIENTO</v>
          </cell>
          <cell r="D889">
            <v>0</v>
          </cell>
          <cell r="E889">
            <v>0</v>
          </cell>
        </row>
        <row r="890">
          <cell r="A890" t="str">
            <v>5-1-2-7-02-004-002</v>
          </cell>
          <cell r="B890" t="str">
            <v>SINDICALIZADOS SANEAMIENTO</v>
          </cell>
          <cell r="C890" t="str">
            <v>SANEAMIENTO</v>
          </cell>
          <cell r="D890">
            <v>0</v>
          </cell>
          <cell r="E890">
            <v>0</v>
          </cell>
        </row>
        <row r="891">
          <cell r="A891" t="str">
            <v>5-1-2-7-03-001</v>
          </cell>
          <cell r="B891" t="str">
            <v>ARTICULOS DEPORTIVOS ADMINISTRACION</v>
          </cell>
          <cell r="C891" t="str">
            <v>ADMINISTRACION</v>
          </cell>
          <cell r="D891">
            <v>0</v>
          </cell>
          <cell r="E891">
            <v>0</v>
          </cell>
        </row>
        <row r="892">
          <cell r="A892" t="str">
            <v>5-1-2-7-03-001-001</v>
          </cell>
          <cell r="B892" t="str">
            <v>CONFIANZA ADMINISTRACION</v>
          </cell>
          <cell r="C892" t="str">
            <v>ADMINISTRACION</v>
          </cell>
          <cell r="D892">
            <v>0</v>
          </cell>
          <cell r="E892">
            <v>0</v>
          </cell>
        </row>
        <row r="893">
          <cell r="A893" t="str">
            <v>5-1-2-7-03-001-002</v>
          </cell>
          <cell r="B893" t="str">
            <v>SINDICALIZADOS ADMINISTRACION</v>
          </cell>
          <cell r="C893" t="str">
            <v>ADMINISTRACION</v>
          </cell>
          <cell r="D893">
            <v>0</v>
          </cell>
          <cell r="E893">
            <v>0</v>
          </cell>
        </row>
        <row r="894">
          <cell r="A894" t="str">
            <v>5-1-2-7-03-002</v>
          </cell>
          <cell r="B894" t="str">
            <v>ARTICULOS DEPORTIVOS COMERCIAL</v>
          </cell>
          <cell r="C894" t="str">
            <v>COMERCIAL</v>
          </cell>
          <cell r="D894">
            <v>0</v>
          </cell>
          <cell r="E894">
            <v>0</v>
          </cell>
        </row>
        <row r="895">
          <cell r="A895" t="str">
            <v>5-1-2-7-03-002-001</v>
          </cell>
          <cell r="B895" t="str">
            <v>CONFIANZA COMERCIAL</v>
          </cell>
          <cell r="C895" t="str">
            <v>COMERCIAL</v>
          </cell>
          <cell r="D895">
            <v>0</v>
          </cell>
          <cell r="E895">
            <v>0</v>
          </cell>
        </row>
        <row r="896">
          <cell r="A896" t="str">
            <v>5-1-2-7-03-002-002</v>
          </cell>
          <cell r="B896" t="str">
            <v>SINDICALIZADOS COMERCIAL</v>
          </cell>
          <cell r="C896" t="str">
            <v>COMERCIAL</v>
          </cell>
          <cell r="D896">
            <v>0</v>
          </cell>
          <cell r="E896">
            <v>0</v>
          </cell>
        </row>
        <row r="897">
          <cell r="A897" t="str">
            <v>5-1-2-7-03-003</v>
          </cell>
          <cell r="B897" t="str">
            <v>ARTICULOS DEPORTIVOS OPERACION</v>
          </cell>
          <cell r="C897" t="str">
            <v>OPERACION</v>
          </cell>
          <cell r="D897">
            <v>0</v>
          </cell>
          <cell r="E897">
            <v>0</v>
          </cell>
        </row>
        <row r="898">
          <cell r="A898" t="str">
            <v>5-1-2-7-03-003-001</v>
          </cell>
          <cell r="B898" t="str">
            <v>CONFIANZA OPERACION</v>
          </cell>
          <cell r="C898" t="str">
            <v>OPERACION</v>
          </cell>
          <cell r="D898">
            <v>0</v>
          </cell>
          <cell r="E898">
            <v>0</v>
          </cell>
        </row>
        <row r="899">
          <cell r="A899" t="str">
            <v>5-1-2-7-03-003-002</v>
          </cell>
          <cell r="B899" t="str">
            <v>SINDICALIZADOS OPERACION</v>
          </cell>
          <cell r="C899" t="str">
            <v>OPERACION</v>
          </cell>
          <cell r="D899">
            <v>0</v>
          </cell>
          <cell r="E899">
            <v>0</v>
          </cell>
        </row>
        <row r="900">
          <cell r="A900" t="str">
            <v>5-1-2-7-03-004</v>
          </cell>
          <cell r="B900" t="str">
            <v>ARTICULOS DEPORTIVOS SANEAMIENTO</v>
          </cell>
          <cell r="C900" t="str">
            <v>SANEAMIENTO</v>
          </cell>
          <cell r="D900">
            <v>0</v>
          </cell>
          <cell r="E900">
            <v>0</v>
          </cell>
        </row>
        <row r="901">
          <cell r="A901" t="str">
            <v>5-1-2-7-03-004-001</v>
          </cell>
          <cell r="B901" t="str">
            <v>CONFIANZA SANEAMIENTO</v>
          </cell>
          <cell r="C901" t="str">
            <v>SANEAMIENTO</v>
          </cell>
          <cell r="D901">
            <v>0</v>
          </cell>
          <cell r="E901">
            <v>0</v>
          </cell>
        </row>
        <row r="902">
          <cell r="A902" t="str">
            <v>5-1-2-7-03-004-002</v>
          </cell>
          <cell r="B902" t="str">
            <v>SINDICALIZADOS SANEAMIENTO</v>
          </cell>
          <cell r="C902" t="str">
            <v>SANEAMIENTO</v>
          </cell>
          <cell r="D902">
            <v>0</v>
          </cell>
          <cell r="E902">
            <v>0</v>
          </cell>
        </row>
        <row r="903">
          <cell r="A903" t="str">
            <v>5-1-2-7-04-001</v>
          </cell>
          <cell r="B903" t="str">
            <v>PRODUCTOS TEXTILES ADMINISTRACION</v>
          </cell>
          <cell r="C903" t="str">
            <v>ADMINISTRACION</v>
          </cell>
          <cell r="D903">
            <v>0</v>
          </cell>
          <cell r="E903">
            <v>0</v>
          </cell>
        </row>
        <row r="904">
          <cell r="A904" t="str">
            <v>5-1-2-7-04-002</v>
          </cell>
          <cell r="B904" t="str">
            <v>PRODUCTOS TEXTILES COMERCIAL</v>
          </cell>
          <cell r="C904" t="str">
            <v>COMERCIAL</v>
          </cell>
          <cell r="D904">
            <v>0</v>
          </cell>
          <cell r="E904">
            <v>0</v>
          </cell>
        </row>
        <row r="905">
          <cell r="A905" t="str">
            <v>5-1-2-7-04-003</v>
          </cell>
          <cell r="B905" t="str">
            <v>PRODUCTOS TEXTILES OPERACION</v>
          </cell>
          <cell r="C905" t="str">
            <v>OPERACION</v>
          </cell>
          <cell r="D905">
            <v>0</v>
          </cell>
          <cell r="E905">
            <v>0</v>
          </cell>
        </row>
        <row r="906">
          <cell r="A906" t="str">
            <v>5-1-2-7-04-004</v>
          </cell>
          <cell r="B906" t="str">
            <v>PRODUCTOS TEXTILES SANEAMIENTO</v>
          </cell>
          <cell r="C906" t="str">
            <v>SANEAMIENTO</v>
          </cell>
          <cell r="D906">
            <v>0</v>
          </cell>
          <cell r="E906">
            <v>0</v>
          </cell>
        </row>
        <row r="907">
          <cell r="A907" t="str">
            <v>5-1-2-7-05-001</v>
          </cell>
          <cell r="B907" t="str">
            <v>BLANCOS Y OTROS PDTOS TEXTILES, EXCEPTO PRENDAS DE VESTIR ADMINISTRACION</v>
          </cell>
          <cell r="C907" t="str">
            <v>ADMINISTRACION</v>
          </cell>
          <cell r="D907">
            <v>0</v>
          </cell>
          <cell r="E907">
            <v>0</v>
          </cell>
        </row>
        <row r="908">
          <cell r="A908" t="str">
            <v>5-1-2-7-05-002</v>
          </cell>
          <cell r="B908" t="str">
            <v>BLANCOS Y OTROS PDTOS TEXTILES, EXCEPTO PRENDAS DE VESTIR COMERCIAL</v>
          </cell>
          <cell r="C908" t="str">
            <v>COMERCIAL</v>
          </cell>
          <cell r="D908">
            <v>0</v>
          </cell>
          <cell r="E908">
            <v>0</v>
          </cell>
        </row>
        <row r="909">
          <cell r="A909" t="str">
            <v>5-1-2-7-05-003</v>
          </cell>
          <cell r="B909" t="str">
            <v>BLANCOS Y OTROS PDTOS TEXTILES, EXCEPTO PRENDAS DE VESTIR OPERACION</v>
          </cell>
          <cell r="C909" t="str">
            <v>OPERACION</v>
          </cell>
          <cell r="D909">
            <v>0</v>
          </cell>
          <cell r="E909">
            <v>0</v>
          </cell>
        </row>
        <row r="910">
          <cell r="A910" t="str">
            <v>5-1-2-7-05-004</v>
          </cell>
          <cell r="B910" t="str">
            <v>BLANCOS Y OTROS PDTOS TEXTILES, EXCEPTO PRENDAS DE VESTIR SANEAMIENTO</v>
          </cell>
          <cell r="C910" t="str">
            <v>SANEAMIENTO</v>
          </cell>
          <cell r="D910">
            <v>0</v>
          </cell>
          <cell r="E910">
            <v>0</v>
          </cell>
        </row>
        <row r="911">
          <cell r="A911" t="str">
            <v>5-1-2-8-01-001</v>
          </cell>
          <cell r="B911" t="str">
            <v>MATERIALES Y SUMINISTROS PARA SEGURIDAD ADMINISTRACION</v>
          </cell>
          <cell r="C911" t="str">
            <v>ADMINISTRACION</v>
          </cell>
          <cell r="D911">
            <v>0</v>
          </cell>
          <cell r="E911">
            <v>0</v>
          </cell>
        </row>
        <row r="912">
          <cell r="A912" t="str">
            <v>5-1-2-8-01-002</v>
          </cell>
          <cell r="B912" t="str">
            <v>MATERIALES Y SUMINISTROS PARA SEGURIDAD COMERCIAL</v>
          </cell>
          <cell r="C912" t="str">
            <v>COMERCIAL</v>
          </cell>
          <cell r="D912">
            <v>0</v>
          </cell>
          <cell r="E912">
            <v>0</v>
          </cell>
        </row>
        <row r="913">
          <cell r="A913" t="str">
            <v>5-1-2-8-01-003</v>
          </cell>
          <cell r="B913" t="str">
            <v>MATERIALES Y SUMINISTROS PARA SEGURIDAD OPERACION</v>
          </cell>
          <cell r="C913" t="str">
            <v>OPERACION</v>
          </cell>
          <cell r="D913">
            <v>0</v>
          </cell>
          <cell r="E913">
            <v>0</v>
          </cell>
        </row>
        <row r="914">
          <cell r="A914" t="str">
            <v>5-1-2-8-01-004</v>
          </cell>
          <cell r="B914" t="str">
            <v>MATERIALES Y SUMINISTROS PARA SEGURIDAD SANEAMIENTO</v>
          </cell>
          <cell r="C914" t="str">
            <v>SANEAMIENTO</v>
          </cell>
          <cell r="D914">
            <v>0</v>
          </cell>
          <cell r="E914">
            <v>0</v>
          </cell>
        </row>
        <row r="915">
          <cell r="A915" t="str">
            <v>5-1-2-9</v>
          </cell>
          <cell r="B915" t="str">
            <v xml:space="preserve">HERRAMIENTAS, REFACCIONES Y ACCESORIOS MENORES </v>
          </cell>
          <cell r="D915">
            <v>114319.28</v>
          </cell>
          <cell r="E915">
            <v>91160.14</v>
          </cell>
        </row>
        <row r="916">
          <cell r="A916" t="str">
            <v>5-1-2-9-01-001</v>
          </cell>
          <cell r="B916" t="str">
            <v>HERRAMIENTAS MENORES ADMINISTRACION</v>
          </cell>
          <cell r="C916" t="str">
            <v>ADMINISTRACION</v>
          </cell>
          <cell r="D916">
            <v>681.32</v>
          </cell>
          <cell r="E916">
            <v>2150.59</v>
          </cell>
        </row>
        <row r="917">
          <cell r="A917" t="str">
            <v>5-1-2-9-01-002</v>
          </cell>
          <cell r="B917" t="str">
            <v>HERRAMIENTAS MENORES COMERCIAL</v>
          </cell>
          <cell r="C917" t="str">
            <v>COMERCIAL</v>
          </cell>
          <cell r="D917">
            <v>0</v>
          </cell>
          <cell r="E917">
            <v>0</v>
          </cell>
        </row>
        <row r="918">
          <cell r="A918" t="str">
            <v>5-1-2-9-01-003</v>
          </cell>
          <cell r="B918" t="str">
            <v>HERRAMIENTAS MENORES OPERACION</v>
          </cell>
          <cell r="C918" t="str">
            <v>OPERACION</v>
          </cell>
          <cell r="D918">
            <v>1781</v>
          </cell>
          <cell r="E918">
            <v>3535.72</v>
          </cell>
        </row>
        <row r="919">
          <cell r="A919" t="str">
            <v>5-1-2-9-01-004</v>
          </cell>
          <cell r="B919" t="str">
            <v>HERRAMIENTAS MENORES SANEAMIENTO</v>
          </cell>
          <cell r="C919" t="str">
            <v>SANEAMIENTO</v>
          </cell>
          <cell r="D919">
            <v>0</v>
          </cell>
          <cell r="E919">
            <v>0</v>
          </cell>
        </row>
        <row r="920">
          <cell r="A920" t="str">
            <v>5-1-2-9-02-001</v>
          </cell>
          <cell r="B920" t="str">
            <v>REFACC. Y ACCES. MENORES DE EDIFICIOS ADMINISTRACION</v>
          </cell>
          <cell r="C920" t="str">
            <v>ADMINISTRACION</v>
          </cell>
          <cell r="D920">
            <v>0</v>
          </cell>
          <cell r="E920">
            <v>0</v>
          </cell>
        </row>
        <row r="921">
          <cell r="A921" t="str">
            <v>5-1-2-9-02-002</v>
          </cell>
          <cell r="B921" t="str">
            <v>REFACC. Y ACCES. MENORES DE EDIFICIOS COMERCIAL</v>
          </cell>
          <cell r="C921" t="str">
            <v>COMERCIAL</v>
          </cell>
          <cell r="D921">
            <v>0</v>
          </cell>
          <cell r="E921">
            <v>0</v>
          </cell>
        </row>
        <row r="922">
          <cell r="A922" t="str">
            <v>5-1-2-9-02-003</v>
          </cell>
          <cell r="B922" t="str">
            <v>REFACC. Y ACCES. MENORES DE EDIFICIOS OPERACION</v>
          </cell>
          <cell r="C922" t="str">
            <v>OPERACION</v>
          </cell>
          <cell r="D922">
            <v>0</v>
          </cell>
          <cell r="E922">
            <v>0</v>
          </cell>
        </row>
        <row r="923">
          <cell r="A923" t="str">
            <v>5-1-2-9-02-004</v>
          </cell>
          <cell r="B923" t="str">
            <v>REFACC. Y ACCES. MENORES DE EDIFICIOS SANEAMIENTO</v>
          </cell>
          <cell r="C923" t="str">
            <v>SANEAMIENTO</v>
          </cell>
          <cell r="D923">
            <v>0</v>
          </cell>
          <cell r="E923">
            <v>0</v>
          </cell>
        </row>
        <row r="924">
          <cell r="A924" t="str">
            <v>5-1-2-9-03-001</v>
          </cell>
          <cell r="B924" t="str">
            <v>REFACC. Y ACCES. MENORES DE MOB Y EQ DE ADMON, EDUCACIONAL Y RECREATIVO ADMINISTRACION</v>
          </cell>
          <cell r="C924" t="str">
            <v>ADMINISTRACION</v>
          </cell>
          <cell r="D924">
            <v>3800.01</v>
          </cell>
          <cell r="E924">
            <v>0</v>
          </cell>
        </row>
        <row r="925">
          <cell r="A925" t="str">
            <v>5-1-2-9-03-002</v>
          </cell>
          <cell r="B925" t="str">
            <v>REFACC. Y ACCES. MENORES DE MOB Y EQ DE ADMON, EDUCACIONAL Y RECREATIVO COMERCIAL</v>
          </cell>
          <cell r="C925" t="str">
            <v>COMERCIAL</v>
          </cell>
          <cell r="D925">
            <v>0</v>
          </cell>
          <cell r="E925">
            <v>0</v>
          </cell>
        </row>
        <row r="926">
          <cell r="A926" t="str">
            <v>5-1-2-9-03-003</v>
          </cell>
          <cell r="B926" t="str">
            <v>REFACC. Y ACCES. MENORES DE MOB Y EQ DE ADMON, EDUCACIONAL Y RECREATIVO OPERACION</v>
          </cell>
          <cell r="C926" t="str">
            <v>OPERACION</v>
          </cell>
          <cell r="D926">
            <v>0</v>
          </cell>
          <cell r="E926">
            <v>0</v>
          </cell>
        </row>
        <row r="927">
          <cell r="A927" t="str">
            <v>5-1-2-9-03-004</v>
          </cell>
          <cell r="B927" t="str">
            <v>REFACC. Y ACCES. MENORES DE MOB Y EQ DE ADMON, EDUCACIONAL Y RECREATIVO SANEAMIENTO</v>
          </cell>
          <cell r="C927" t="str">
            <v>SANEAMIENTO</v>
          </cell>
          <cell r="D927">
            <v>0</v>
          </cell>
          <cell r="E927">
            <v>0</v>
          </cell>
        </row>
        <row r="928">
          <cell r="A928" t="str">
            <v>5-1-2-9-04-001</v>
          </cell>
          <cell r="B928" t="str">
            <v>REFACC. Y ACCES. MENORES DE EQ DE COMPUTO Y TECNOLOGIA DE LA INF ADMINISTRACION</v>
          </cell>
          <cell r="C928" t="str">
            <v>ADMINISTRACION</v>
          </cell>
          <cell r="D928">
            <v>26998.19</v>
          </cell>
          <cell r="E928">
            <v>7012.94</v>
          </cell>
        </row>
        <row r="929">
          <cell r="A929" t="str">
            <v>5-1-2-9-04-002</v>
          </cell>
          <cell r="B929" t="str">
            <v>REFACC. Y ACCES. MENORES DE EQ DE COMPUTO Y TECNOLOGIA DE LA INF COMERCIAL</v>
          </cell>
          <cell r="C929" t="str">
            <v>COMERCIAL</v>
          </cell>
          <cell r="D929">
            <v>0</v>
          </cell>
          <cell r="E929">
            <v>0</v>
          </cell>
        </row>
        <row r="930">
          <cell r="A930" t="str">
            <v>5-1-2-9-04-003</v>
          </cell>
          <cell r="B930" t="str">
            <v>REFACC. Y ACCES. MENORES DE EQ DE COMPUTO Y TECNOLOGIA DE LA INF OPERACION</v>
          </cell>
          <cell r="C930" t="str">
            <v>OPERACION</v>
          </cell>
          <cell r="D930">
            <v>0</v>
          </cell>
          <cell r="E930">
            <v>0</v>
          </cell>
        </row>
        <row r="931">
          <cell r="A931" t="str">
            <v>5-1-2-9-04-004</v>
          </cell>
          <cell r="B931" t="str">
            <v>REFACC. Y ACCES. MENORES DE EQ DE COMPUTO Y TECNOLOGIA DE LA INF SANEAMIENTO</v>
          </cell>
          <cell r="C931" t="str">
            <v>SANEAMIENTO</v>
          </cell>
          <cell r="D931">
            <v>0</v>
          </cell>
          <cell r="E931">
            <v>0</v>
          </cell>
        </row>
        <row r="932">
          <cell r="A932" t="str">
            <v>5-1-2-9-05-001</v>
          </cell>
          <cell r="B932" t="str">
            <v>REFACC. Y ACCES. MENORES DE EQ E INSTRUMENTAL MEDICO Y DE LABORATORIO ADMINISTRACION</v>
          </cell>
          <cell r="C932" t="str">
            <v>ADMINISTRACION</v>
          </cell>
          <cell r="D932">
            <v>0</v>
          </cell>
          <cell r="E932">
            <v>0</v>
          </cell>
        </row>
        <row r="933">
          <cell r="A933" t="str">
            <v>5-1-2-9-05-002</v>
          </cell>
          <cell r="B933" t="str">
            <v>REFACC. Y ACCES. MENORES DE EQ E INSTRUMENTAL MEDICO Y DE LABORATORIO COMERCIAL</v>
          </cell>
          <cell r="C933" t="str">
            <v>COMERCIAL</v>
          </cell>
          <cell r="D933">
            <v>0</v>
          </cell>
          <cell r="E933">
            <v>0</v>
          </cell>
        </row>
        <row r="934">
          <cell r="A934" t="str">
            <v>5-1-2-9-05-003</v>
          </cell>
          <cell r="B934" t="str">
            <v>REFACC. Y ACCES. MENORES DE EQ E INSTRUMENTAL MEDICO Y DE LABORATORIO OPERACION</v>
          </cell>
          <cell r="C934" t="str">
            <v>OPERACION</v>
          </cell>
          <cell r="D934">
            <v>0</v>
          </cell>
          <cell r="E934">
            <v>0</v>
          </cell>
        </row>
        <row r="935">
          <cell r="A935" t="str">
            <v>5-1-2-9-05-004</v>
          </cell>
          <cell r="B935" t="str">
            <v>REFACC. Y ACCES. MENORES DE EQ E INSTRUMENTAL MEDICO Y DE LABORATORIO SANEAMIENTO</v>
          </cell>
          <cell r="C935" t="str">
            <v>SANEAMIENTO</v>
          </cell>
          <cell r="D935">
            <v>0</v>
          </cell>
          <cell r="E935">
            <v>0</v>
          </cell>
        </row>
        <row r="936">
          <cell r="A936" t="str">
            <v>5-1-2-9-06-001</v>
          </cell>
          <cell r="B936" t="str">
            <v>REFACC. Y ACCES. MENORES DE EQ. DE TRANSPORTE ADMINISTRACION</v>
          </cell>
          <cell r="C936" t="str">
            <v>ADMINISTRACION</v>
          </cell>
          <cell r="D936">
            <v>1265.72</v>
          </cell>
          <cell r="E936">
            <v>3794.61</v>
          </cell>
        </row>
        <row r="937">
          <cell r="A937" t="str">
            <v>5-1-2-9-06-002</v>
          </cell>
          <cell r="B937" t="str">
            <v>REFACC. Y ACCES. MENORES DE EQ. DE TRANSPORTE COMERCIAL</v>
          </cell>
          <cell r="C937" t="str">
            <v>COMERCIAL</v>
          </cell>
          <cell r="D937">
            <v>0</v>
          </cell>
          <cell r="E937">
            <v>0</v>
          </cell>
        </row>
        <row r="938">
          <cell r="A938" t="str">
            <v>5-1-2-9-06-003</v>
          </cell>
          <cell r="B938" t="str">
            <v>REFACC. Y ACCES. MENORES DE EQ. DE TRANSPORTE OPERACION</v>
          </cell>
          <cell r="C938" t="str">
            <v>OPERACION</v>
          </cell>
          <cell r="D938">
            <v>32828</v>
          </cell>
          <cell r="E938">
            <v>32171.64</v>
          </cell>
        </row>
        <row r="939">
          <cell r="A939" t="str">
            <v>5-1-2-9-06-004</v>
          </cell>
          <cell r="B939" t="str">
            <v>REFACC. Y ACCES. MENORES DE EQ. DE TRANSPORTE SANEAMIENTO</v>
          </cell>
          <cell r="C939" t="str">
            <v>SANEAMIENTO</v>
          </cell>
          <cell r="D939">
            <v>0</v>
          </cell>
          <cell r="E939">
            <v>0</v>
          </cell>
        </row>
        <row r="940">
          <cell r="A940" t="str">
            <v>5-1-2-9-07-001</v>
          </cell>
          <cell r="B940" t="str">
            <v>REFACC. Y ACCES. MENORES DE EQ. DE DEFENSA Y SEGURIDAD ADMINISTRACION</v>
          </cell>
          <cell r="C940" t="str">
            <v>ADMINISTRACION</v>
          </cell>
          <cell r="D940">
            <v>0</v>
          </cell>
          <cell r="E940">
            <v>0</v>
          </cell>
        </row>
        <row r="941">
          <cell r="A941" t="str">
            <v>5-1-2-9-07-002</v>
          </cell>
          <cell r="B941" t="str">
            <v>REFACC. Y ACCES. MENORES DE EQ. DE DEFENSA Y SEGURIDAD COMERCIAL</v>
          </cell>
          <cell r="C941" t="str">
            <v>COMERCIAL</v>
          </cell>
          <cell r="D941">
            <v>0</v>
          </cell>
          <cell r="E941">
            <v>0</v>
          </cell>
        </row>
        <row r="942">
          <cell r="A942" t="str">
            <v>5-1-2-9-07-003</v>
          </cell>
          <cell r="B942" t="str">
            <v>REFACC. Y ACCES. MENORES DE EQ. DE DEFENSA Y SEGURIDAD OPERACION</v>
          </cell>
          <cell r="C942" t="str">
            <v>OPERACION</v>
          </cell>
          <cell r="D942">
            <v>0</v>
          </cell>
          <cell r="E942">
            <v>0</v>
          </cell>
        </row>
        <row r="943">
          <cell r="A943" t="str">
            <v>5-1-2-9-07-004</v>
          </cell>
          <cell r="B943" t="str">
            <v>REFACC. Y ACCES. MENORES DE EQ. DE DEFENSA Y SEGURIDAD SANEAMIENTO</v>
          </cell>
          <cell r="C943" t="str">
            <v>SANEAMIENTO</v>
          </cell>
          <cell r="D943">
            <v>0</v>
          </cell>
          <cell r="E943">
            <v>0</v>
          </cell>
        </row>
        <row r="944">
          <cell r="A944" t="str">
            <v>5-1-2-9-08-001</v>
          </cell>
          <cell r="B944" t="str">
            <v>REFACC. Y ACCES. MENORES DE MAQ. Y OTROS EQ. ADMINISTRACION</v>
          </cell>
          <cell r="C944" t="str">
            <v>ADMINISTRACION</v>
          </cell>
          <cell r="D944">
            <v>0</v>
          </cell>
          <cell r="E944">
            <v>0</v>
          </cell>
        </row>
        <row r="945">
          <cell r="A945" t="str">
            <v>5-1-2-9-08-002</v>
          </cell>
          <cell r="B945" t="str">
            <v>REFACC. Y ACCES. MENORES DE MAQ. Y OTROS EQ. COMERCIAL</v>
          </cell>
          <cell r="C945" t="str">
            <v>COMERCIAL</v>
          </cell>
          <cell r="D945">
            <v>0</v>
          </cell>
          <cell r="E945">
            <v>0</v>
          </cell>
        </row>
        <row r="946">
          <cell r="A946" t="str">
            <v>5-1-2-9-08-003</v>
          </cell>
          <cell r="B946" t="str">
            <v>REFACC. Y ACCES. MENORES DE MAQ. Y OTROS EQ. OPERACION</v>
          </cell>
          <cell r="C946" t="str">
            <v>OPERACION</v>
          </cell>
          <cell r="D946">
            <v>0</v>
          </cell>
          <cell r="E946">
            <v>0</v>
          </cell>
        </row>
        <row r="947">
          <cell r="A947" t="str">
            <v>5-1-2-9-08-004</v>
          </cell>
          <cell r="B947" t="str">
            <v>REFACC. Y ACCES. MENORES DE MAQ. Y OTROS EQ. SANEAMIENTO</v>
          </cell>
          <cell r="C947" t="str">
            <v>SANEAMIENTO</v>
          </cell>
          <cell r="D947">
            <v>0</v>
          </cell>
          <cell r="E947">
            <v>0</v>
          </cell>
        </row>
        <row r="948">
          <cell r="A948" t="str">
            <v>5-1-2-9-09-001</v>
          </cell>
          <cell r="B948" t="str">
            <v>REFACC. Y ACCES. MENORES OTROS BIENES MUEBLES ADMINISTRACION</v>
          </cell>
          <cell r="C948" t="str">
            <v>ADMINISTRACION</v>
          </cell>
          <cell r="D948">
            <v>0</v>
          </cell>
          <cell r="E948">
            <v>0</v>
          </cell>
        </row>
        <row r="949">
          <cell r="A949" t="str">
            <v>5-1-2-9-09-002</v>
          </cell>
          <cell r="B949" t="str">
            <v>REFACC. Y ACCES. MENORES OTROS BIENES MUEBLES COMERCIAL</v>
          </cell>
          <cell r="C949" t="str">
            <v>COMERCIAL</v>
          </cell>
          <cell r="D949">
            <v>0</v>
          </cell>
          <cell r="E949">
            <v>0</v>
          </cell>
        </row>
        <row r="950">
          <cell r="A950" t="str">
            <v>5-1-2-9-09-003</v>
          </cell>
          <cell r="B950" t="str">
            <v>REFACC. Y ACCES. MENORES OTROS BIENES MUEBLES OPERACION</v>
          </cell>
          <cell r="C950" t="str">
            <v>OPERACION</v>
          </cell>
          <cell r="D950">
            <v>0</v>
          </cell>
          <cell r="E950">
            <v>0</v>
          </cell>
        </row>
        <row r="951">
          <cell r="A951" t="str">
            <v>5-1-2-9-09-004</v>
          </cell>
          <cell r="B951" t="str">
            <v>REFACC. Y ACCES. MENORES OTROS BIENES MUEBLES SANEAMIENTO</v>
          </cell>
          <cell r="C951" t="str">
            <v>SANEAMIENTO</v>
          </cell>
          <cell r="D951">
            <v>0</v>
          </cell>
          <cell r="E951">
            <v>0</v>
          </cell>
        </row>
        <row r="952">
          <cell r="A952" t="str">
            <v>5-1-2-9-10-001</v>
          </cell>
          <cell r="B952" t="str">
            <v>REFACCIONES Y ACCESORIOS A INFRAESTRUCTURA HIDRAULICA ADMINISTRACION</v>
          </cell>
          <cell r="C952" t="str">
            <v>ADMINISTRACION</v>
          </cell>
          <cell r="D952">
            <v>0</v>
          </cell>
          <cell r="E952">
            <v>0</v>
          </cell>
        </row>
        <row r="953">
          <cell r="A953" t="str">
            <v>5-1-2-9-10-002</v>
          </cell>
          <cell r="B953" t="str">
            <v>REFACCIONES Y ACCESORIOS A INFRAESTRUCTURA HIDRAULICA COMERCIAL</v>
          </cell>
          <cell r="C953" t="str">
            <v>COMERCIAL</v>
          </cell>
          <cell r="D953">
            <v>0</v>
          </cell>
          <cell r="E953">
            <v>0</v>
          </cell>
        </row>
        <row r="954">
          <cell r="A954" t="str">
            <v>5-1-2-9-10-002-001</v>
          </cell>
          <cell r="B954" t="str">
            <v>Refacciones y accesorios de tomas domiciliarias COMERCIAL</v>
          </cell>
          <cell r="C954" t="str">
            <v>COMERCIAL</v>
          </cell>
          <cell r="D954">
            <v>0</v>
          </cell>
          <cell r="E954">
            <v>0</v>
          </cell>
        </row>
        <row r="955">
          <cell r="A955" t="str">
            <v>5-1-2-9-10-002-002</v>
          </cell>
          <cell r="B955" t="str">
            <v>Refacciones y accesorios  a macro y micromedición COMERCIAL</v>
          </cell>
          <cell r="C955" t="str">
            <v>COMERCIAL</v>
          </cell>
          <cell r="D955">
            <v>0</v>
          </cell>
          <cell r="E955">
            <v>0</v>
          </cell>
        </row>
        <row r="956">
          <cell r="A956" t="str">
            <v>5-1-2-9-10-003</v>
          </cell>
          <cell r="B956" t="str">
            <v>REFACCIONES Y ACCESORIOS A INFRAESTRUCTURA HIDRAULICA OPERACION</v>
          </cell>
          <cell r="C956" t="str">
            <v>OPERACION</v>
          </cell>
          <cell r="D956">
            <v>46965.04</v>
          </cell>
          <cell r="E956">
            <v>42494.64</v>
          </cell>
        </row>
        <row r="957">
          <cell r="A957" t="str">
            <v>5-1-2-9-10-003-001</v>
          </cell>
          <cell r="B957" t="str">
            <v>Refacciones y accesorios de tomas domiciliarias OPERACION</v>
          </cell>
          <cell r="C957" t="str">
            <v>OPERACION</v>
          </cell>
          <cell r="D957">
            <v>538.53</v>
          </cell>
          <cell r="E957">
            <v>0</v>
          </cell>
        </row>
        <row r="958">
          <cell r="A958" t="str">
            <v>5-1-2-9-10-003-002</v>
          </cell>
          <cell r="B958" t="str">
            <v>Refacciones y accesorios  a macro y micromedición OPERACION</v>
          </cell>
          <cell r="C958" t="str">
            <v>OPERACION</v>
          </cell>
          <cell r="D958">
            <v>5855.93</v>
          </cell>
          <cell r="E958">
            <v>4540.4799999999996</v>
          </cell>
        </row>
        <row r="959">
          <cell r="A959" t="str">
            <v>5-1-2-9-10-003-003</v>
          </cell>
          <cell r="B959" t="str">
            <v>Refacciones y accesorios  de fuentes de abastecimiento OPERACION</v>
          </cell>
          <cell r="C959" t="str">
            <v>OPERACION</v>
          </cell>
          <cell r="D959">
            <v>19949.04</v>
          </cell>
          <cell r="E959">
            <v>19648.45</v>
          </cell>
        </row>
        <row r="960">
          <cell r="A960" t="str">
            <v>5-1-2-9-10-003-004</v>
          </cell>
          <cell r="B960" t="str">
            <v>Refacciones y accesorios  a tanques de almacenamiento y regulación OPERACION</v>
          </cell>
          <cell r="C960" t="str">
            <v>OPERACION</v>
          </cell>
          <cell r="D960">
            <v>0</v>
          </cell>
          <cell r="E960">
            <v>0</v>
          </cell>
        </row>
        <row r="961">
          <cell r="A961" t="str">
            <v>5-1-2-9-10-003-005</v>
          </cell>
          <cell r="B961" t="str">
            <v>Refacciones y accesorios  a red de conducción OPERACION</v>
          </cell>
          <cell r="C961" t="str">
            <v>OPERACION</v>
          </cell>
          <cell r="D961">
            <v>0</v>
          </cell>
          <cell r="E961">
            <v>0</v>
          </cell>
        </row>
        <row r="962">
          <cell r="A962" t="str">
            <v>5-1-2-9-10-003-006</v>
          </cell>
          <cell r="B962" t="str">
            <v>Refacciones y accesorios  a red de distribución OPERACION</v>
          </cell>
          <cell r="C962" t="str">
            <v>OPERACION</v>
          </cell>
          <cell r="D962">
            <v>20621.54</v>
          </cell>
          <cell r="E962">
            <v>17545.060000000001</v>
          </cell>
        </row>
        <row r="963">
          <cell r="A963" t="str">
            <v>5-1-2-9-10-003-007</v>
          </cell>
          <cell r="B963" t="str">
            <v>Refacciones y accesorios a sistemas de potabilizacion y purificación OPERACION</v>
          </cell>
          <cell r="C963" t="str">
            <v>OPERACION</v>
          </cell>
          <cell r="D963">
            <v>0</v>
          </cell>
          <cell r="E963">
            <v>0</v>
          </cell>
        </row>
        <row r="964">
          <cell r="A964" t="str">
            <v>5-1-2-9-10-003-008</v>
          </cell>
          <cell r="B964" t="str">
            <v>Otras refacciones y accesorios de infraestructura hidraúlica OPERACION</v>
          </cell>
          <cell r="C964" t="str">
            <v>OPERACION</v>
          </cell>
          <cell r="D964">
            <v>0</v>
          </cell>
          <cell r="E964">
            <v>760.65</v>
          </cell>
        </row>
        <row r="965">
          <cell r="A965" t="str">
            <v>5-1-2-9-10-004</v>
          </cell>
          <cell r="B965" t="str">
            <v>REFACCIONES Y ACCESORIOS A INFRAESTRUCTURA HIDRAULICA SANEAMIENTO</v>
          </cell>
          <cell r="C965" t="str">
            <v>SANEAMIENTO</v>
          </cell>
          <cell r="D965">
            <v>0</v>
          </cell>
          <cell r="E965">
            <v>0</v>
          </cell>
        </row>
        <row r="966">
          <cell r="A966" t="str">
            <v>5-1-2-9-11-001</v>
          </cell>
          <cell r="B966" t="str">
            <v>REFACCIONES Y ACCESORIOS A INFRAESTRUCTURA DE ALCANTARILLADO Y SANEAMIENTO ADMINISTRACION</v>
          </cell>
          <cell r="C966" t="str">
            <v>ADMINISTRACION</v>
          </cell>
          <cell r="D966">
            <v>0</v>
          </cell>
          <cell r="E966">
            <v>0</v>
          </cell>
        </row>
        <row r="967">
          <cell r="A967" t="str">
            <v>5-1-2-9-11-002</v>
          </cell>
          <cell r="B967" t="str">
            <v>REFACCIONES Y ACCESORIOS A INFRAESTRUCTURA DE ALCANTARILLADO Y SANEAMIENTO COMERCIAL</v>
          </cell>
          <cell r="C967" t="str">
            <v>COMERCIAL</v>
          </cell>
          <cell r="D967">
            <v>0</v>
          </cell>
          <cell r="E967">
            <v>0</v>
          </cell>
        </row>
        <row r="968">
          <cell r="A968" t="str">
            <v>5-1-2-9-11-003</v>
          </cell>
          <cell r="B968" t="str">
            <v>REFACCIONES Y ACCESORIOS A INFRAESTRUCTURA DE ALCANTARILLADO Y SANEAMIENTO OPERACION</v>
          </cell>
          <cell r="C968" t="str">
            <v>OPERACION</v>
          </cell>
          <cell r="D968">
            <v>0</v>
          </cell>
          <cell r="E968">
            <v>0</v>
          </cell>
        </row>
        <row r="969">
          <cell r="A969" t="str">
            <v>5-1-2-9-11-003-001</v>
          </cell>
          <cell r="B969" t="str">
            <v>Refacciones y accesorios  a red de atarjeas OPERACION</v>
          </cell>
          <cell r="C969" t="str">
            <v>OPERACION</v>
          </cell>
          <cell r="D969">
            <v>0</v>
          </cell>
          <cell r="E969">
            <v>0</v>
          </cell>
        </row>
        <row r="970">
          <cell r="A970" t="str">
            <v>5-1-2-9-11-003-002</v>
          </cell>
          <cell r="B970" t="str">
            <v>Refacciones y accesorios  a colectores y subcolectores OPERACION</v>
          </cell>
          <cell r="C970" t="str">
            <v>OPERACION</v>
          </cell>
          <cell r="D970">
            <v>0</v>
          </cell>
          <cell r="E970">
            <v>0</v>
          </cell>
        </row>
        <row r="971">
          <cell r="A971" t="str">
            <v>5-1-2-9-11-003-003</v>
          </cell>
          <cell r="B971" t="str">
            <v>Refacciones y accesorios  a sistemas de tratamiento OPERACION</v>
          </cell>
          <cell r="C971" t="str">
            <v>OPERACION</v>
          </cell>
          <cell r="D971">
            <v>0</v>
          </cell>
          <cell r="E971">
            <v>0</v>
          </cell>
        </row>
        <row r="972">
          <cell r="A972" t="str">
            <v>5-1-2-9-11-003-005</v>
          </cell>
          <cell r="B972" t="str">
            <v>Otras refacciones y accesorios de infraestructura de alcantarillado y saneamiento OPERACION</v>
          </cell>
          <cell r="C972" t="str">
            <v>OPERACION</v>
          </cell>
          <cell r="D972">
            <v>0</v>
          </cell>
          <cell r="E972">
            <v>0</v>
          </cell>
        </row>
        <row r="973">
          <cell r="A973" t="str">
            <v>5-1-2-9-11-003-006</v>
          </cell>
          <cell r="B973" t="str">
            <v>OTRAS REFACCIONES Y ACCESORIOS DE ALACANTARILLADO OPERACION</v>
          </cell>
          <cell r="C973" t="str">
            <v>OPERACION</v>
          </cell>
          <cell r="D973">
            <v>0</v>
          </cell>
          <cell r="E973">
            <v>0</v>
          </cell>
        </row>
        <row r="974">
          <cell r="A974" t="str">
            <v>5-1-2-9-11-004</v>
          </cell>
          <cell r="B974" t="str">
            <v>REFACCIONES Y ACCESORIOS A INFRAESTRUCTURA DE ALCANTARILLADO Y SANEAMIENTO SANEAMIENTO</v>
          </cell>
          <cell r="C974" t="str">
            <v>SANEAMIENTO</v>
          </cell>
          <cell r="D974">
            <v>0</v>
          </cell>
          <cell r="E974">
            <v>0</v>
          </cell>
        </row>
        <row r="975">
          <cell r="A975" t="str">
            <v>5-1-2-9-12</v>
          </cell>
          <cell r="B975" t="str">
            <v xml:space="preserve">REFACCIONES Y ACCESORIOS DE EQUIPO DE RADIO Y COMUNICACIÓN </v>
          </cell>
          <cell r="D975">
            <v>0</v>
          </cell>
          <cell r="E975">
            <v>0</v>
          </cell>
        </row>
        <row r="976">
          <cell r="A976" t="str">
            <v>5-1-2-9-12-001</v>
          </cell>
          <cell r="B976" t="str">
            <v>REFACCIONES Y ACCESORIOS DE EQUIPO DE RADIO Y COMUNICACIÓN ADMINISTRACION</v>
          </cell>
          <cell r="C976" t="str">
            <v>ADMINISTRACION</v>
          </cell>
          <cell r="D976">
            <v>0</v>
          </cell>
          <cell r="E976">
            <v>0</v>
          </cell>
        </row>
        <row r="977">
          <cell r="A977" t="str">
            <v>5-1-2-9-12-002</v>
          </cell>
          <cell r="B977" t="str">
            <v>REFACCIONES Y ACCESORIOS DE EQUIPO DE RADIO Y COMUNICACIÓN COMERCIAL</v>
          </cell>
          <cell r="C977" t="str">
            <v>COMERCIAL</v>
          </cell>
          <cell r="D977">
            <v>0</v>
          </cell>
          <cell r="E977">
            <v>0</v>
          </cell>
        </row>
        <row r="978">
          <cell r="A978" t="str">
            <v>5-1-2-9-12-003</v>
          </cell>
          <cell r="B978" t="str">
            <v>Refacciones y accesorios de equipo  de ingeniería OPERACION</v>
          </cell>
          <cell r="C978" t="str">
            <v>OPERACION</v>
          </cell>
          <cell r="D978">
            <v>0</v>
          </cell>
          <cell r="E978">
            <v>0</v>
          </cell>
        </row>
        <row r="979">
          <cell r="A979" t="str">
            <v>5-1-2-9-12-003-003</v>
          </cell>
          <cell r="B979" t="str">
            <v>Refacciones y accesorios de equipo de Bombeo e instalaciones electricas OPERACION</v>
          </cell>
          <cell r="C979" t="str">
            <v>OPERACION</v>
          </cell>
          <cell r="D979">
            <v>0</v>
          </cell>
          <cell r="E979">
            <v>0</v>
          </cell>
        </row>
        <row r="980">
          <cell r="A980" t="str">
            <v>5-1-2-9-12-003-004</v>
          </cell>
          <cell r="B980" t="str">
            <v>Refacciones y accesorios de otros equipos y herramienta OPERACION</v>
          </cell>
          <cell r="C980" t="str">
            <v>OPERACION</v>
          </cell>
          <cell r="D980">
            <v>0</v>
          </cell>
          <cell r="E980">
            <v>0</v>
          </cell>
        </row>
        <row r="981">
          <cell r="A981" t="str">
            <v>5-1-2-9-12-003-005</v>
          </cell>
          <cell r="B981" t="str">
            <v>Refacciones y accesorios de equipo de radio y comunicación OPERACION</v>
          </cell>
          <cell r="C981" t="str">
            <v>OPERACION</v>
          </cell>
          <cell r="D981">
            <v>0</v>
          </cell>
          <cell r="E981">
            <v>0</v>
          </cell>
        </row>
        <row r="982">
          <cell r="A982" t="str">
            <v>5-1-2-9-12-004</v>
          </cell>
          <cell r="B982" t="str">
            <v>REFACCIONES Y ACCESORIOS DE EQUIPO DE RADIO Y COMUNICACIÓN SANEAMIENTO</v>
          </cell>
          <cell r="C982" t="str">
            <v>SANEAMIENTO</v>
          </cell>
          <cell r="D982">
            <v>0</v>
          </cell>
          <cell r="E982">
            <v>0</v>
          </cell>
        </row>
        <row r="983">
          <cell r="A983" t="str">
            <v>5-1-2-9-13-003</v>
          </cell>
          <cell r="B983" t="str">
            <v>Refacciones y accesorios de equipo de cloración OPERACION</v>
          </cell>
          <cell r="C983" t="str">
            <v>OPERACION</v>
          </cell>
          <cell r="D983">
            <v>0</v>
          </cell>
          <cell r="E983">
            <v>0</v>
          </cell>
        </row>
        <row r="984">
          <cell r="A984" t="str">
            <v>5-1-2-9-14-003</v>
          </cell>
          <cell r="B984" t="str">
            <v>REFACCIONES Y ACCESORIOS EQUIPO DE CLORACION OPERACION</v>
          </cell>
          <cell r="C984" t="str">
            <v>OPERACION</v>
          </cell>
          <cell r="D984">
            <v>0</v>
          </cell>
          <cell r="E984">
            <v>0</v>
          </cell>
        </row>
        <row r="985">
          <cell r="A985" t="str">
            <v>5-1-2-9-15-003</v>
          </cell>
          <cell r="B985" t="str">
            <v>REFACCIONES Y ACCESORIOS EQUIPO DE BOMBEO E INSTALACIONES ELECTRICAS OPERACION</v>
          </cell>
          <cell r="C985" t="str">
            <v>OPERACION</v>
          </cell>
          <cell r="D985">
            <v>0</v>
          </cell>
          <cell r="E985">
            <v>0</v>
          </cell>
        </row>
        <row r="986">
          <cell r="A986" t="str">
            <v>5-1-2-9-15-004</v>
          </cell>
          <cell r="B986" t="str">
            <v>REFACCIONES Y ACCESORIOS EQUIPO DE BOMBEO E INST ELECTRICAS SANEAMIENTO</v>
          </cell>
          <cell r="C986" t="str">
            <v>SANEAMIENTO</v>
          </cell>
          <cell r="D986">
            <v>0</v>
          </cell>
          <cell r="E986">
            <v>0</v>
          </cell>
        </row>
        <row r="987">
          <cell r="A987" t="str">
            <v>5-1-2-9-16-003</v>
          </cell>
          <cell r="B987" t="str">
            <v>REFACCIONES Y ACCESORIOS DE OTROS EQ. Y HERRAM OPERACION</v>
          </cell>
          <cell r="C987" t="str">
            <v>OPERACION</v>
          </cell>
          <cell r="D987">
            <v>0</v>
          </cell>
          <cell r="E987">
            <v>0</v>
          </cell>
        </row>
        <row r="988">
          <cell r="A988" t="str">
            <v>5-1-3</v>
          </cell>
          <cell r="B988" t="str">
            <v xml:space="preserve">SERVICIOS GENERALES </v>
          </cell>
          <cell r="D988">
            <v>2288221.7400000002</v>
          </cell>
          <cell r="E988">
            <v>1478060.29</v>
          </cell>
        </row>
        <row r="989">
          <cell r="A989" t="str">
            <v>5-1-3-1</v>
          </cell>
          <cell r="B989" t="str">
            <v xml:space="preserve">SERVICIOS BASICOS </v>
          </cell>
          <cell r="D989">
            <v>1466839.56</v>
          </cell>
          <cell r="E989">
            <v>760354.73999999987</v>
          </cell>
        </row>
        <row r="990">
          <cell r="A990" t="str">
            <v>5-1-3-1-01-001</v>
          </cell>
          <cell r="B990" t="str">
            <v>ENERGIA ELECTRICA ADMINISTRACION</v>
          </cell>
          <cell r="C990" t="str">
            <v>ADMINISTRACION</v>
          </cell>
          <cell r="D990">
            <v>10902.34</v>
          </cell>
          <cell r="E990">
            <v>10700.82</v>
          </cell>
        </row>
        <row r="991">
          <cell r="A991" t="str">
            <v>5-1-3-1-01-002</v>
          </cell>
          <cell r="B991" t="str">
            <v>ENERGIA ELECTRICA COMERCIAL</v>
          </cell>
          <cell r="C991" t="str">
            <v>COMERCIAL</v>
          </cell>
          <cell r="D991">
            <v>0</v>
          </cell>
          <cell r="E991">
            <v>0</v>
          </cell>
        </row>
        <row r="992">
          <cell r="A992" t="str">
            <v>5-1-3-1-01-003</v>
          </cell>
          <cell r="B992" t="str">
            <v>ENERGIA ELECTRICA OPERACION</v>
          </cell>
          <cell r="C992" t="str">
            <v>OPERACION</v>
          </cell>
          <cell r="D992">
            <v>1429470.41</v>
          </cell>
          <cell r="E992">
            <v>731571.71</v>
          </cell>
        </row>
        <row r="993">
          <cell r="A993" t="str">
            <v>5-1-3-1-01-004</v>
          </cell>
          <cell r="B993" t="str">
            <v>ENERGIA ELECTRICA SANEAMIENTO</v>
          </cell>
          <cell r="C993" t="str">
            <v>SANEAMIENTO</v>
          </cell>
          <cell r="D993">
            <v>0</v>
          </cell>
          <cell r="E993">
            <v>0</v>
          </cell>
        </row>
        <row r="994">
          <cell r="A994" t="str">
            <v>5-1-3-1-02-001</v>
          </cell>
          <cell r="B994" t="str">
            <v>GAS ADMINISTRACION</v>
          </cell>
          <cell r="C994" t="str">
            <v>ADMINISTRACION</v>
          </cell>
          <cell r="D994">
            <v>4158.16</v>
          </cell>
          <cell r="E994">
            <v>4350.33</v>
          </cell>
        </row>
        <row r="995">
          <cell r="A995" t="str">
            <v>5-1-3-1-02-002</v>
          </cell>
          <cell r="B995" t="str">
            <v>GAS COMERCIAL</v>
          </cell>
          <cell r="C995" t="str">
            <v>COMERCIAL</v>
          </cell>
          <cell r="D995">
            <v>0</v>
          </cell>
          <cell r="E995">
            <v>0</v>
          </cell>
        </row>
        <row r="996">
          <cell r="A996" t="str">
            <v>5-1-3-1-02-003</v>
          </cell>
          <cell r="B996" t="str">
            <v>GAS OPERACION</v>
          </cell>
          <cell r="C996" t="str">
            <v>OPERACION</v>
          </cell>
          <cell r="D996">
            <v>4555.55</v>
          </cell>
          <cell r="E996">
            <v>0</v>
          </cell>
        </row>
        <row r="997">
          <cell r="A997" t="str">
            <v>5-1-3-1-02-004</v>
          </cell>
          <cell r="B997" t="str">
            <v>GAS SANEAMIENTO</v>
          </cell>
          <cell r="C997" t="str">
            <v>SANEAMIENTO</v>
          </cell>
          <cell r="D997">
            <v>0</v>
          </cell>
          <cell r="E997">
            <v>0</v>
          </cell>
        </row>
        <row r="998">
          <cell r="A998" t="str">
            <v>5-1-3-1-03-001</v>
          </cell>
          <cell r="B998" t="str">
            <v>AGUA ADMINISTRACION</v>
          </cell>
          <cell r="C998" t="str">
            <v>ADMINISTRACION</v>
          </cell>
          <cell r="D998">
            <v>0</v>
          </cell>
          <cell r="E998">
            <v>0</v>
          </cell>
        </row>
        <row r="999">
          <cell r="A999" t="str">
            <v>5-1-3-1-03-002</v>
          </cell>
          <cell r="B999" t="str">
            <v>AGUA COMERCIAL</v>
          </cell>
          <cell r="C999" t="str">
            <v>COMERCIAL</v>
          </cell>
          <cell r="D999">
            <v>0</v>
          </cell>
          <cell r="E999">
            <v>0</v>
          </cell>
        </row>
        <row r="1000">
          <cell r="A1000" t="str">
            <v>5-1-3-1-03-003</v>
          </cell>
          <cell r="B1000" t="str">
            <v>AGUA OPERACION</v>
          </cell>
          <cell r="C1000" t="str">
            <v>OPERACION</v>
          </cell>
          <cell r="D1000">
            <v>0</v>
          </cell>
          <cell r="E1000">
            <v>0</v>
          </cell>
        </row>
        <row r="1001">
          <cell r="A1001" t="str">
            <v>5-1-3-1-03-004</v>
          </cell>
          <cell r="B1001" t="str">
            <v>AGUA SANEAMIENTO</v>
          </cell>
          <cell r="C1001" t="str">
            <v>SANEAMIENTO</v>
          </cell>
          <cell r="D1001">
            <v>0</v>
          </cell>
          <cell r="E1001">
            <v>0</v>
          </cell>
        </row>
        <row r="1002">
          <cell r="A1002" t="str">
            <v>5-1-3-1-04-001</v>
          </cell>
          <cell r="B1002" t="str">
            <v>TELEFONIA TRADICIONAL ADMINISTRACION</v>
          </cell>
          <cell r="C1002" t="str">
            <v>ADMINISTRACION</v>
          </cell>
          <cell r="D1002">
            <v>16832.060000000001</v>
          </cell>
          <cell r="E1002">
            <v>13581.88</v>
          </cell>
        </row>
        <row r="1003">
          <cell r="A1003" t="str">
            <v>5-1-3-1-04-002</v>
          </cell>
          <cell r="B1003" t="str">
            <v>TELEFONIA TRADICIONAL COMERCIAL</v>
          </cell>
          <cell r="C1003" t="str">
            <v>COMERCIAL</v>
          </cell>
          <cell r="D1003">
            <v>0</v>
          </cell>
          <cell r="E1003">
            <v>0</v>
          </cell>
        </row>
        <row r="1004">
          <cell r="A1004" t="str">
            <v>5-1-3-1-04-003</v>
          </cell>
          <cell r="B1004" t="str">
            <v>TELEFONIA TRADICIONAL OPERACION</v>
          </cell>
          <cell r="C1004" t="str">
            <v>OPERACION</v>
          </cell>
          <cell r="D1004">
            <v>0</v>
          </cell>
          <cell r="E1004">
            <v>0</v>
          </cell>
        </row>
        <row r="1005">
          <cell r="A1005" t="str">
            <v>5-1-3-1-04-004</v>
          </cell>
          <cell r="B1005" t="str">
            <v>TELEFONIA TRADICIONAL SANEAMIENTO</v>
          </cell>
          <cell r="C1005" t="str">
            <v>SANEAMIENTO</v>
          </cell>
          <cell r="D1005">
            <v>0</v>
          </cell>
          <cell r="E1005">
            <v>0</v>
          </cell>
        </row>
        <row r="1006">
          <cell r="A1006" t="str">
            <v>5-1-3-1-05-001</v>
          </cell>
          <cell r="B1006" t="str">
            <v>TELEFONIA CELULAR ADMINISTRACION</v>
          </cell>
          <cell r="C1006" t="str">
            <v>ADMINISTRACION</v>
          </cell>
          <cell r="D1006">
            <v>0</v>
          </cell>
          <cell r="E1006">
            <v>0</v>
          </cell>
        </row>
        <row r="1007">
          <cell r="A1007" t="str">
            <v>5-1-3-1-05-002</v>
          </cell>
          <cell r="B1007" t="str">
            <v>TELEFONIA CELULAR COMERCIAL</v>
          </cell>
          <cell r="C1007" t="str">
            <v>COMERCIAL</v>
          </cell>
          <cell r="D1007">
            <v>0</v>
          </cell>
          <cell r="E1007">
            <v>0</v>
          </cell>
        </row>
        <row r="1008">
          <cell r="A1008" t="str">
            <v>5-1-3-1-05-003</v>
          </cell>
          <cell r="B1008" t="str">
            <v>TELEFONIA CELULAR OPERACION</v>
          </cell>
          <cell r="C1008" t="str">
            <v>OPERACION</v>
          </cell>
          <cell r="D1008">
            <v>0</v>
          </cell>
          <cell r="E1008">
            <v>0</v>
          </cell>
        </row>
        <row r="1009">
          <cell r="A1009" t="str">
            <v>5-1-3-1-05-004</v>
          </cell>
          <cell r="B1009" t="str">
            <v>TELEFONIA CELULAR SANEAMIENTO</v>
          </cell>
          <cell r="C1009" t="str">
            <v>SANEAMIENTO</v>
          </cell>
          <cell r="D1009">
            <v>0</v>
          </cell>
          <cell r="E1009">
            <v>0</v>
          </cell>
        </row>
        <row r="1010">
          <cell r="A1010" t="str">
            <v>5-1-3-1-06-001</v>
          </cell>
          <cell r="B1010" t="str">
            <v>SERVICIOS DE TELCOMUNICACIONES Y SATELITES ADMINISTRACION</v>
          </cell>
          <cell r="C1010" t="str">
            <v>ADMINISTRACION</v>
          </cell>
          <cell r="D1010">
            <v>0</v>
          </cell>
          <cell r="E1010">
            <v>0</v>
          </cell>
        </row>
        <row r="1011">
          <cell r="A1011" t="str">
            <v>5-1-3-1-06-002</v>
          </cell>
          <cell r="B1011" t="str">
            <v>SERVICIOS DE TELCOMUNICACIONES Y SATELITES COMERCIAL</v>
          </cell>
          <cell r="C1011" t="str">
            <v>COMERCIAL</v>
          </cell>
          <cell r="D1011">
            <v>0</v>
          </cell>
          <cell r="E1011">
            <v>0</v>
          </cell>
        </row>
        <row r="1012">
          <cell r="A1012" t="str">
            <v>5-1-3-1-06-003</v>
          </cell>
          <cell r="B1012" t="str">
            <v>SERVICIOS DE TELCOMUNICACIONES Y SATELITES OPERACION</v>
          </cell>
          <cell r="C1012" t="str">
            <v>OPERACION</v>
          </cell>
          <cell r="D1012">
            <v>0</v>
          </cell>
          <cell r="E1012">
            <v>0</v>
          </cell>
        </row>
        <row r="1013">
          <cell r="A1013" t="str">
            <v>5-1-3-1-06-004</v>
          </cell>
          <cell r="B1013" t="str">
            <v>SERVICIOS DE TELCOMUNICACIONES Y SATELITES SANEAMIENTO</v>
          </cell>
          <cell r="C1013" t="str">
            <v>SANEAMIENTO</v>
          </cell>
          <cell r="D1013">
            <v>0</v>
          </cell>
          <cell r="E1013">
            <v>0</v>
          </cell>
        </row>
        <row r="1014">
          <cell r="A1014" t="str">
            <v>5-1-3-1-07-001</v>
          </cell>
          <cell r="B1014" t="str">
            <v>SERVICIO DE ACCESO DE INTERNET, REDES Y PROCESA/O DE INF ADMINISTRACION</v>
          </cell>
          <cell r="C1014" t="str">
            <v>ADMINISTRACION</v>
          </cell>
          <cell r="D1014">
            <v>0</v>
          </cell>
          <cell r="E1014">
            <v>0</v>
          </cell>
        </row>
        <row r="1015">
          <cell r="A1015" t="str">
            <v>5-1-3-1-07-002</v>
          </cell>
          <cell r="B1015" t="str">
            <v>SERVICIO DE ACCESO DE INTERNET, REDES Y PROCESA/O DE INF COMERCIAL</v>
          </cell>
          <cell r="C1015" t="str">
            <v>COMERCIAL</v>
          </cell>
          <cell r="D1015">
            <v>0</v>
          </cell>
          <cell r="E1015">
            <v>0</v>
          </cell>
        </row>
        <row r="1016">
          <cell r="A1016" t="str">
            <v>5-1-3-1-07-003</v>
          </cell>
          <cell r="B1016" t="str">
            <v>SERVICIO DE ACCESO DE INTERNET, REDES Y PROCESA/O DE INF OPERACION</v>
          </cell>
          <cell r="C1016" t="str">
            <v>OPERACION</v>
          </cell>
          <cell r="D1016">
            <v>0</v>
          </cell>
          <cell r="E1016">
            <v>0</v>
          </cell>
        </row>
        <row r="1017">
          <cell r="A1017" t="str">
            <v>5-1-3-1-07-004</v>
          </cell>
          <cell r="B1017" t="str">
            <v>SERVICIO DE ACCESO DE INTERNET, REDES Y PROCESA/O DE INF SANEAMIENTO</v>
          </cell>
          <cell r="C1017" t="str">
            <v>SANEAMIENTO</v>
          </cell>
          <cell r="D1017">
            <v>0</v>
          </cell>
          <cell r="E1017">
            <v>0</v>
          </cell>
        </row>
        <row r="1018">
          <cell r="A1018" t="str">
            <v>5-1-3-1-08-001</v>
          </cell>
          <cell r="B1018" t="str">
            <v>SERVICIOS POSTALES Y TELEGRAFICOS ADMINISTRACION</v>
          </cell>
          <cell r="C1018" t="str">
            <v>ADMINISTRACION</v>
          </cell>
          <cell r="D1018">
            <v>921.04</v>
          </cell>
          <cell r="E1018">
            <v>150</v>
          </cell>
        </row>
        <row r="1019">
          <cell r="A1019" t="str">
            <v>5-1-3-1-08-002</v>
          </cell>
          <cell r="B1019" t="str">
            <v>SERVICIOS POSTALES Y TELEGRAFICOS COMERCIAL</v>
          </cell>
          <cell r="C1019" t="str">
            <v>COMERCIAL</v>
          </cell>
          <cell r="D1019">
            <v>0</v>
          </cell>
          <cell r="E1019">
            <v>0</v>
          </cell>
        </row>
        <row r="1020">
          <cell r="A1020" t="str">
            <v>5-1-3-1-08-003</v>
          </cell>
          <cell r="B1020" t="str">
            <v>SERVICIOS POSTALES Y TELEGRAFICOS OPERACION</v>
          </cell>
          <cell r="C1020" t="str">
            <v>OPERACION</v>
          </cell>
          <cell r="D1020">
            <v>0</v>
          </cell>
          <cell r="E1020">
            <v>0</v>
          </cell>
        </row>
        <row r="1021">
          <cell r="A1021" t="str">
            <v>5-1-3-1-08-004</v>
          </cell>
          <cell r="B1021" t="str">
            <v>SERVICIOS POSTALES Y TELEGRAFICOS SANEAMIENTO</v>
          </cell>
          <cell r="C1021" t="str">
            <v>SANEAMIENTO</v>
          </cell>
          <cell r="D1021">
            <v>0</v>
          </cell>
          <cell r="E1021">
            <v>0</v>
          </cell>
        </row>
        <row r="1022">
          <cell r="A1022" t="str">
            <v>5-1-3-1-09-001</v>
          </cell>
          <cell r="B1022" t="str">
            <v>SERVICIOS INTEGRALES Y OTROS SERVICIOS ADMINISTRACION</v>
          </cell>
          <cell r="C1022" t="str">
            <v>ADMINISTRACION</v>
          </cell>
          <cell r="D1022">
            <v>0</v>
          </cell>
          <cell r="E1022">
            <v>0</v>
          </cell>
        </row>
        <row r="1023">
          <cell r="A1023" t="str">
            <v>5-1-3-1-09-002</v>
          </cell>
          <cell r="B1023" t="str">
            <v>SERVICIOS INTEGRALES Y OTROS SERVICIOS COMERCIAL</v>
          </cell>
          <cell r="C1023" t="str">
            <v>COMERCIAL</v>
          </cell>
          <cell r="D1023">
            <v>0</v>
          </cell>
          <cell r="E1023">
            <v>0</v>
          </cell>
        </row>
        <row r="1024">
          <cell r="A1024" t="str">
            <v>5-1-3-1-09-003</v>
          </cell>
          <cell r="B1024" t="str">
            <v>SERVICIOS INTEGRALES Y OTROS SERVICIOS OPERACION</v>
          </cell>
          <cell r="C1024" t="str">
            <v>OPERACION</v>
          </cell>
          <cell r="D1024">
            <v>0</v>
          </cell>
          <cell r="E1024">
            <v>0</v>
          </cell>
        </row>
        <row r="1025">
          <cell r="A1025" t="str">
            <v>5-1-3-1-09-004</v>
          </cell>
          <cell r="B1025" t="str">
            <v>SERVICIOS INTEGRALES Y OTROS SERVICIOS SANEAMIENTO</v>
          </cell>
          <cell r="C1025" t="str">
            <v>SANEAMIENTO</v>
          </cell>
          <cell r="D1025">
            <v>0</v>
          </cell>
          <cell r="E1025">
            <v>0</v>
          </cell>
        </row>
        <row r="1026">
          <cell r="A1026" t="str">
            <v>5-1-3-2</v>
          </cell>
          <cell r="B1026" t="str">
            <v xml:space="preserve">SERVICIOS DE ARRENDAMIENTO </v>
          </cell>
          <cell r="D1026">
            <v>58071.27</v>
          </cell>
          <cell r="E1026">
            <v>47637.760000000002</v>
          </cell>
        </row>
        <row r="1027">
          <cell r="A1027" t="str">
            <v>5-1-3-2-01-001</v>
          </cell>
          <cell r="B1027" t="str">
            <v>ARRENDAMIENTO DE TERRENOS ADMINISTRACION</v>
          </cell>
          <cell r="C1027" t="str">
            <v>ADMINISTRACION</v>
          </cell>
          <cell r="D1027">
            <v>0</v>
          </cell>
          <cell r="E1027">
            <v>0</v>
          </cell>
        </row>
        <row r="1028">
          <cell r="A1028" t="str">
            <v>5-1-3-2-01-002</v>
          </cell>
          <cell r="B1028" t="str">
            <v>ARRENDAMIENTO DE TERRENOS COMERCIAL</v>
          </cell>
          <cell r="C1028" t="str">
            <v>COMERCIAL</v>
          </cell>
          <cell r="D1028">
            <v>0</v>
          </cell>
          <cell r="E1028">
            <v>0</v>
          </cell>
        </row>
        <row r="1029">
          <cell r="A1029" t="str">
            <v>5-1-3-2-01-003</v>
          </cell>
          <cell r="B1029" t="str">
            <v>ARRENDAMIENTO DE TERRENOS OPERACION</v>
          </cell>
          <cell r="C1029" t="str">
            <v>OPERACION</v>
          </cell>
          <cell r="D1029">
            <v>0</v>
          </cell>
          <cell r="E1029">
            <v>0</v>
          </cell>
        </row>
        <row r="1030">
          <cell r="A1030" t="str">
            <v>5-1-3-2-01-004</v>
          </cell>
          <cell r="B1030" t="str">
            <v>ARRENDAMIENTO DE TERRENOS SANEAMIENTO</v>
          </cell>
          <cell r="C1030" t="str">
            <v>SANEAMIENTO</v>
          </cell>
          <cell r="D1030">
            <v>0</v>
          </cell>
          <cell r="E1030">
            <v>0</v>
          </cell>
        </row>
        <row r="1031">
          <cell r="A1031" t="str">
            <v>5-1-3-2-02-001</v>
          </cell>
          <cell r="B1031" t="str">
            <v>ARRENDAMIENTO DE EDIFICIOS ADMINISTRACION</v>
          </cell>
          <cell r="C1031" t="str">
            <v>ADMINISTRACION</v>
          </cell>
          <cell r="D1031">
            <v>58071.27</v>
          </cell>
          <cell r="E1031">
            <v>47637.760000000002</v>
          </cell>
        </row>
        <row r="1032">
          <cell r="A1032" t="str">
            <v>5-1-3-2-02-002</v>
          </cell>
          <cell r="B1032" t="str">
            <v>ARRENDAMIENTO DE EDIFICIOS COMERCIAL</v>
          </cell>
          <cell r="C1032" t="str">
            <v>COMERCIAL</v>
          </cell>
          <cell r="D1032">
            <v>0</v>
          </cell>
          <cell r="E1032">
            <v>0</v>
          </cell>
        </row>
        <row r="1033">
          <cell r="A1033" t="str">
            <v>5-1-3-2-02-003</v>
          </cell>
          <cell r="B1033" t="str">
            <v>ARRENDAMIENTO DE EDIFICIOS OPERACION</v>
          </cell>
          <cell r="C1033" t="str">
            <v>OPERACION</v>
          </cell>
          <cell r="D1033">
            <v>0</v>
          </cell>
          <cell r="E1033">
            <v>0</v>
          </cell>
        </row>
        <row r="1034">
          <cell r="A1034" t="str">
            <v>5-1-3-2-02-004</v>
          </cell>
          <cell r="B1034" t="str">
            <v>ARRENDAMIENTO DE EDIFICIOS SANEAMIENTO</v>
          </cell>
          <cell r="C1034" t="str">
            <v>SANEAMIENTO</v>
          </cell>
          <cell r="D1034">
            <v>0</v>
          </cell>
          <cell r="E1034">
            <v>0</v>
          </cell>
        </row>
        <row r="1035">
          <cell r="A1035" t="str">
            <v>5-1-3-2-03-001</v>
          </cell>
          <cell r="B1035" t="str">
            <v>ARRENDAMIENTO DE MOB Y EQ DE ADMON, EDUCACIONAL Y RECREATIVO ADMINISTRACION</v>
          </cell>
          <cell r="C1035" t="str">
            <v>ADMINISTRACION</v>
          </cell>
          <cell r="D1035">
            <v>0</v>
          </cell>
          <cell r="E1035">
            <v>0</v>
          </cell>
        </row>
        <row r="1036">
          <cell r="A1036" t="str">
            <v>5-1-3-2-03-002</v>
          </cell>
          <cell r="B1036" t="str">
            <v>ARRENDAMIENTO DE MOB Y EQ DE ADMON, EDUCACIONAL Y RECREATIVO COMERCIAL</v>
          </cell>
          <cell r="C1036" t="str">
            <v>COMERCIAL</v>
          </cell>
          <cell r="D1036">
            <v>0</v>
          </cell>
          <cell r="E1036">
            <v>0</v>
          </cell>
        </row>
        <row r="1037">
          <cell r="A1037" t="str">
            <v>5-1-3-2-03-003</v>
          </cell>
          <cell r="B1037" t="str">
            <v>ARRENDAMIENTO DE MOB Y EQ DE ADMON, EDUCACIONAL Y RECREATIVO OPERACION</v>
          </cell>
          <cell r="C1037" t="str">
            <v>OPERACION</v>
          </cell>
          <cell r="D1037">
            <v>0</v>
          </cell>
          <cell r="E1037">
            <v>0</v>
          </cell>
        </row>
        <row r="1038">
          <cell r="A1038" t="str">
            <v>5-1-3-2-03-004</v>
          </cell>
          <cell r="B1038" t="str">
            <v>ARRENDAMIENTO DE MOB Y EQ DE ADMON, EDUCACIONAL Y RECREATIVO SANEAMIENTO</v>
          </cell>
          <cell r="C1038" t="str">
            <v>SANEAMIENTO</v>
          </cell>
          <cell r="D1038">
            <v>0</v>
          </cell>
          <cell r="E1038">
            <v>0</v>
          </cell>
        </row>
        <row r="1039">
          <cell r="A1039" t="str">
            <v>5-1-3-2-04-001</v>
          </cell>
          <cell r="B1039" t="str">
            <v>ARRENDAMIENTO DE  EQ INSTRUMENTAL MEDICO Y DE LABORATORIO ADMINISTRACION</v>
          </cell>
          <cell r="C1039" t="str">
            <v>ADMINISTRACION</v>
          </cell>
          <cell r="D1039">
            <v>0</v>
          </cell>
          <cell r="E1039">
            <v>0</v>
          </cell>
        </row>
        <row r="1040">
          <cell r="A1040" t="str">
            <v>5-1-3-2-04-002</v>
          </cell>
          <cell r="B1040" t="str">
            <v>ARRENDAMIENTO DE  EQ INSTRUMENTAL MEDICO Y DE LABORATORIO COMERCIAL</v>
          </cell>
          <cell r="C1040" t="str">
            <v>COMERCIAL</v>
          </cell>
          <cell r="D1040">
            <v>0</v>
          </cell>
          <cell r="E1040">
            <v>0</v>
          </cell>
        </row>
        <row r="1041">
          <cell r="A1041" t="str">
            <v>5-1-3-2-04-003</v>
          </cell>
          <cell r="B1041" t="str">
            <v>ARRENDAMIENTO DE  EQ INSTRUMENTAL MEDICO Y DE LABORATORIO OPERACION</v>
          </cell>
          <cell r="C1041" t="str">
            <v>OPERACION</v>
          </cell>
          <cell r="D1041">
            <v>0</v>
          </cell>
          <cell r="E1041">
            <v>0</v>
          </cell>
        </row>
        <row r="1042">
          <cell r="A1042" t="str">
            <v>5-1-3-2-04-004</v>
          </cell>
          <cell r="B1042" t="str">
            <v>ARRENDAMIENTO DE  EQ INSTRUMENTAL MEDICO Y DE LABORATORIO SANEAMIENTO</v>
          </cell>
          <cell r="C1042" t="str">
            <v>SANEAMIENTO</v>
          </cell>
          <cell r="D1042">
            <v>0</v>
          </cell>
          <cell r="E1042">
            <v>0</v>
          </cell>
        </row>
        <row r="1043">
          <cell r="A1043" t="str">
            <v>5-1-3-2-05-001</v>
          </cell>
          <cell r="B1043" t="str">
            <v>ARRENDAMIENTO DE EQ DE TRANSPORTE ADMINISTRACION</v>
          </cell>
          <cell r="C1043" t="str">
            <v>ADMINISTRACION</v>
          </cell>
          <cell r="D1043">
            <v>0</v>
          </cell>
          <cell r="E1043">
            <v>0</v>
          </cell>
        </row>
        <row r="1044">
          <cell r="A1044" t="str">
            <v>5-1-3-2-05-002</v>
          </cell>
          <cell r="B1044" t="str">
            <v>ARRENDAMIENTO DE EQ DE TRANSPORTE COMERCIAL</v>
          </cell>
          <cell r="C1044" t="str">
            <v>COMERCIAL</v>
          </cell>
          <cell r="D1044">
            <v>0</v>
          </cell>
          <cell r="E1044">
            <v>0</v>
          </cell>
        </row>
        <row r="1045">
          <cell r="A1045" t="str">
            <v>5-1-3-2-05-003</v>
          </cell>
          <cell r="B1045" t="str">
            <v>ARRENDAMIENTO DE EQ DE TRANSPORTE OPERACION</v>
          </cell>
          <cell r="C1045" t="str">
            <v>OPERACION</v>
          </cell>
          <cell r="D1045">
            <v>0</v>
          </cell>
          <cell r="E1045">
            <v>0</v>
          </cell>
        </row>
        <row r="1046">
          <cell r="A1046" t="str">
            <v>5-1-3-2-05-004</v>
          </cell>
          <cell r="B1046" t="str">
            <v>ARRENDAMIENTO DE EQ DE TRANSPORTE SANEAMIENTO</v>
          </cell>
          <cell r="C1046" t="str">
            <v>SANEAMIENTO</v>
          </cell>
          <cell r="D1046">
            <v>0</v>
          </cell>
          <cell r="E1046">
            <v>0</v>
          </cell>
        </row>
        <row r="1047">
          <cell r="A1047" t="str">
            <v>5-1-3-2-06-001</v>
          </cell>
          <cell r="B1047" t="str">
            <v>ARRENDAMIENTO DE MAQUINARIA, OTROS EQUIPOS Y HERRAMIENTAS  ADMINISTRACION</v>
          </cell>
          <cell r="C1047" t="str">
            <v>ADMINISTRACION</v>
          </cell>
          <cell r="D1047">
            <v>0</v>
          </cell>
          <cell r="E1047">
            <v>0</v>
          </cell>
        </row>
        <row r="1048">
          <cell r="A1048" t="str">
            <v>5-1-3-2-06-002</v>
          </cell>
          <cell r="B1048" t="str">
            <v>ARRENDAMIENTO DE MAQUINARIA, OTROS EQUIPOS Y HERRAMIENTAS  COMERCIAL</v>
          </cell>
          <cell r="C1048" t="str">
            <v>COMERCIAL</v>
          </cell>
          <cell r="D1048">
            <v>0</v>
          </cell>
          <cell r="E1048">
            <v>0</v>
          </cell>
        </row>
        <row r="1049">
          <cell r="A1049" t="str">
            <v>5-1-3-2-06-003</v>
          </cell>
          <cell r="B1049" t="str">
            <v>ARRENDAMIENTO DE MAQUINARIA, OTROS EQUIPOS Y HERRAMIENTAS  OPERACION</v>
          </cell>
          <cell r="C1049" t="str">
            <v>OPERACION</v>
          </cell>
          <cell r="D1049">
            <v>0</v>
          </cell>
          <cell r="E1049">
            <v>0</v>
          </cell>
        </row>
        <row r="1050">
          <cell r="A1050" t="str">
            <v>5-1-3-2-06-004</v>
          </cell>
          <cell r="B1050" t="str">
            <v>ARRENDAMIENTO DE MAQUINARIA, OTROS EQUIPOS Y HERRAMIENTAS  SANEAMIENTO</v>
          </cell>
          <cell r="C1050" t="str">
            <v>SANEAMIENTO</v>
          </cell>
          <cell r="D1050">
            <v>0</v>
          </cell>
          <cell r="E1050">
            <v>0</v>
          </cell>
        </row>
        <row r="1051">
          <cell r="A1051" t="str">
            <v>5-1-3-2-07-001</v>
          </cell>
          <cell r="B1051" t="str">
            <v>ARRENDAMIENTO DE ARCHIVOS INTANGIBLES ADMINISTRACION</v>
          </cell>
          <cell r="C1051" t="str">
            <v>ADMINISTRACION</v>
          </cell>
          <cell r="D1051">
            <v>0</v>
          </cell>
          <cell r="E1051">
            <v>0</v>
          </cell>
        </row>
        <row r="1052">
          <cell r="A1052" t="str">
            <v>5-1-3-2-07-002</v>
          </cell>
          <cell r="B1052" t="str">
            <v>ARRENDAMIENTO DE ARCHIVOS INTANGIBLES COMERCIAL</v>
          </cell>
          <cell r="C1052" t="str">
            <v>COMERCIAL</v>
          </cell>
          <cell r="D1052">
            <v>0</v>
          </cell>
          <cell r="E1052">
            <v>0</v>
          </cell>
        </row>
        <row r="1053">
          <cell r="A1053" t="str">
            <v>5-1-3-2-07-003</v>
          </cell>
          <cell r="B1053" t="str">
            <v>ARRENDAMIENTO DE ARCHIVOS INTANGIBLES OPERACION</v>
          </cell>
          <cell r="C1053" t="str">
            <v>OPERACION</v>
          </cell>
          <cell r="D1053">
            <v>0</v>
          </cell>
          <cell r="E1053">
            <v>0</v>
          </cell>
        </row>
        <row r="1054">
          <cell r="A1054" t="str">
            <v>5-1-3-2-07-004</v>
          </cell>
          <cell r="B1054" t="str">
            <v>ARRENDAMIENTO DE ARCHIVOS INTANGIBLES SANEAMIENTO</v>
          </cell>
          <cell r="C1054" t="str">
            <v>SANEAMIENTO</v>
          </cell>
          <cell r="D1054">
            <v>0</v>
          </cell>
          <cell r="E1054">
            <v>0</v>
          </cell>
        </row>
        <row r="1055">
          <cell r="A1055" t="str">
            <v>5-1-3-2-08-001</v>
          </cell>
          <cell r="B1055" t="str">
            <v>ARRENDAMIENTO FINANCIERO ADMINISTRACION</v>
          </cell>
          <cell r="C1055" t="str">
            <v>ADMINISTRACION</v>
          </cell>
          <cell r="D1055">
            <v>0</v>
          </cell>
          <cell r="E1055">
            <v>0</v>
          </cell>
        </row>
        <row r="1056">
          <cell r="A1056" t="str">
            <v>5-1-3-2-08-002</v>
          </cell>
          <cell r="B1056" t="str">
            <v>ARRENDAMIENTO FINANCIERO COMERCIAL</v>
          </cell>
          <cell r="C1056" t="str">
            <v>COMERCIAL</v>
          </cell>
          <cell r="D1056">
            <v>0</v>
          </cell>
          <cell r="E1056">
            <v>0</v>
          </cell>
        </row>
        <row r="1057">
          <cell r="A1057" t="str">
            <v>5-1-3-2-08-003</v>
          </cell>
          <cell r="B1057" t="str">
            <v>ARRENDAMIENTO FINANCIERO OPERACION</v>
          </cell>
          <cell r="C1057" t="str">
            <v>OPERACION</v>
          </cell>
          <cell r="D1057">
            <v>0</v>
          </cell>
          <cell r="E1057">
            <v>0</v>
          </cell>
        </row>
        <row r="1058">
          <cell r="A1058" t="str">
            <v>5-1-3-2-08-004</v>
          </cell>
          <cell r="B1058" t="str">
            <v>ARRENDAMIENTO FINANCIERO SANEAMIENTO</v>
          </cell>
          <cell r="C1058" t="str">
            <v>SANEAMIENTO</v>
          </cell>
          <cell r="D1058">
            <v>0</v>
          </cell>
          <cell r="E1058">
            <v>0</v>
          </cell>
        </row>
        <row r="1059">
          <cell r="A1059" t="str">
            <v>5-1-3-2-09-001</v>
          </cell>
          <cell r="B1059" t="str">
            <v>OTROS ARRENDAMIENTOS ADMINISTRACION</v>
          </cell>
          <cell r="C1059" t="str">
            <v>ADMINISTRACION</v>
          </cell>
          <cell r="D1059">
            <v>0</v>
          </cell>
          <cell r="E1059">
            <v>0</v>
          </cell>
        </row>
        <row r="1060">
          <cell r="A1060" t="str">
            <v>5-1-3-2-09-002</v>
          </cell>
          <cell r="B1060" t="str">
            <v>OTROS ARRENDAMIENTOS COMERCIAL</v>
          </cell>
          <cell r="C1060" t="str">
            <v>COMERCIAL</v>
          </cell>
          <cell r="D1060">
            <v>0</v>
          </cell>
          <cell r="E1060">
            <v>0</v>
          </cell>
        </row>
        <row r="1061">
          <cell r="A1061" t="str">
            <v>5-1-3-2-09-003</v>
          </cell>
          <cell r="B1061" t="str">
            <v>OTROS ARRENDAMIENTOS OPERACION</v>
          </cell>
          <cell r="C1061" t="str">
            <v>OPERACION</v>
          </cell>
          <cell r="D1061">
            <v>0</v>
          </cell>
          <cell r="E1061">
            <v>0</v>
          </cell>
        </row>
        <row r="1062">
          <cell r="A1062" t="str">
            <v>5-1-3-2-09-004</v>
          </cell>
          <cell r="B1062" t="str">
            <v>OTROS ARRENDAMIENTOS SANEAMIENTO</v>
          </cell>
          <cell r="C1062" t="str">
            <v>SANEAMIENTO</v>
          </cell>
          <cell r="D1062">
            <v>0</v>
          </cell>
          <cell r="E1062">
            <v>0</v>
          </cell>
        </row>
        <row r="1063">
          <cell r="A1063" t="str">
            <v>5-1-3-3</v>
          </cell>
          <cell r="B1063" t="str">
            <v xml:space="preserve">SERV PROF, CIENTIFICOS, TECNICOS Y OTROS SERVICIOS </v>
          </cell>
          <cell r="D1063">
            <v>118789.43</v>
          </cell>
          <cell r="E1063">
            <v>103494.8</v>
          </cell>
        </row>
        <row r="1064">
          <cell r="A1064" t="str">
            <v>5-1-3-3-01-001</v>
          </cell>
          <cell r="B1064" t="str">
            <v>SERVICIOS LEGALES, DE CONTABILIDAD, AUDITORIA Y RELACIONADOS ADMINISTRACION</v>
          </cell>
          <cell r="C1064" t="str">
            <v>ADMINISTRACION</v>
          </cell>
          <cell r="D1064">
            <v>118789.43</v>
          </cell>
          <cell r="E1064">
            <v>92010.8</v>
          </cell>
        </row>
        <row r="1065">
          <cell r="A1065" t="str">
            <v>5-1-3-3-01-002</v>
          </cell>
          <cell r="B1065" t="str">
            <v>SERVICIOS LEGALES, DE CONTABILIDAD, AUDITORIA Y RELACIONADOS COMERCIAL</v>
          </cell>
          <cell r="C1065" t="str">
            <v>COMERCIAL</v>
          </cell>
          <cell r="D1065">
            <v>0</v>
          </cell>
          <cell r="E1065">
            <v>0</v>
          </cell>
        </row>
        <row r="1066">
          <cell r="A1066" t="str">
            <v>5-1-3-3-01-003</v>
          </cell>
          <cell r="B1066" t="str">
            <v>SERVICIOS LEGALES, DE CONTABILIDAD, AUDITORIA Y RELACIONADOS OPERACION</v>
          </cell>
          <cell r="C1066" t="str">
            <v>OPERACION</v>
          </cell>
          <cell r="D1066">
            <v>0</v>
          </cell>
          <cell r="E1066">
            <v>0</v>
          </cell>
        </row>
        <row r="1067">
          <cell r="A1067" t="str">
            <v>5-1-3-3-01-004</v>
          </cell>
          <cell r="B1067" t="str">
            <v>SERVICIOS LEGALES, DE CONTABILIDAD, AUDITORIA Y RELACIONADOS SANEAMIENTO</v>
          </cell>
          <cell r="C1067" t="str">
            <v>SANEAMIENTO</v>
          </cell>
          <cell r="D1067">
            <v>0</v>
          </cell>
          <cell r="E1067">
            <v>0</v>
          </cell>
        </row>
        <row r="1068">
          <cell r="A1068" t="str">
            <v>5-1-3-3-02-001</v>
          </cell>
          <cell r="B1068" t="str">
            <v>SERV. DE DISEÑO, ARQUITECTURA, INGENIERIA Y ACT RELACIONADAS ADMINISTRACION</v>
          </cell>
          <cell r="C1068" t="str">
            <v>ADMINISTRACION</v>
          </cell>
          <cell r="D1068">
            <v>0</v>
          </cell>
          <cell r="E1068">
            <v>0</v>
          </cell>
        </row>
        <row r="1069">
          <cell r="A1069" t="str">
            <v>5-1-3-3-02-002</v>
          </cell>
          <cell r="B1069" t="str">
            <v>SERV. DE DISEÑO, ARQUITECTURA, INGENIERIA Y ACT RELACIONADAS COMERCIAL</v>
          </cell>
          <cell r="C1069" t="str">
            <v>COMERCIAL</v>
          </cell>
          <cell r="D1069">
            <v>0</v>
          </cell>
          <cell r="E1069">
            <v>0</v>
          </cell>
        </row>
        <row r="1070">
          <cell r="A1070" t="str">
            <v>5-1-3-3-02-003</v>
          </cell>
          <cell r="B1070" t="str">
            <v>SERV. DE DISEÑO, ARQUITECTURA, INGENIERIA Y ACT RELACIONADAS OPERACION</v>
          </cell>
          <cell r="C1070" t="str">
            <v>OPERACION</v>
          </cell>
          <cell r="D1070">
            <v>0</v>
          </cell>
          <cell r="E1070">
            <v>0</v>
          </cell>
        </row>
        <row r="1071">
          <cell r="A1071" t="str">
            <v>5-1-3-3-02-004</v>
          </cell>
          <cell r="B1071" t="str">
            <v>SERV. DE DISEÑO, ARQUITECTURA, INGENIERIA Y ACT RELACIONADAS SANEAMIENTO</v>
          </cell>
          <cell r="C1071" t="str">
            <v>SANEAMIENTO</v>
          </cell>
          <cell r="D1071">
            <v>0</v>
          </cell>
          <cell r="E1071">
            <v>0</v>
          </cell>
        </row>
        <row r="1072">
          <cell r="A1072" t="str">
            <v>5-1-3-3-03-001</v>
          </cell>
          <cell r="B1072" t="str">
            <v>SERV. DE CONSULTORIA ADMITIVA, PROCESOS, TECNICA Y TECNOLOGIAS DE LA INF. ADMINISTRACION</v>
          </cell>
          <cell r="C1072" t="str">
            <v>ADMINISTRACION</v>
          </cell>
          <cell r="D1072">
            <v>0</v>
          </cell>
          <cell r="E1072">
            <v>0</v>
          </cell>
        </row>
        <row r="1073">
          <cell r="A1073" t="str">
            <v>5-1-3-3-03-002</v>
          </cell>
          <cell r="B1073" t="str">
            <v>SERV. DE CONSULTORIA ADMITIVA, PROCESOS, TECNICA Y TECNOLOGIAS DE LA INF. COMERCIAL</v>
          </cell>
          <cell r="C1073" t="str">
            <v>COMERCIAL</v>
          </cell>
          <cell r="D1073">
            <v>0</v>
          </cell>
          <cell r="E1073">
            <v>0</v>
          </cell>
        </row>
        <row r="1074">
          <cell r="A1074" t="str">
            <v>5-1-3-3-03-003</v>
          </cell>
          <cell r="B1074" t="str">
            <v>SERV. DE CONSULTORIA ADMITIVA, PROCESOS, TECNICA Y TECNOLOGIAS DE LA INF. OPERACION</v>
          </cell>
          <cell r="C1074" t="str">
            <v>OPERACION</v>
          </cell>
          <cell r="D1074">
            <v>0</v>
          </cell>
          <cell r="E1074">
            <v>0</v>
          </cell>
        </row>
        <row r="1075">
          <cell r="A1075" t="str">
            <v>5-1-3-3-03-004</v>
          </cell>
          <cell r="B1075" t="str">
            <v>SERV. DE CONSULTORIA ADMITIVA, PROCESOS, TECNICA Y TECNOLOGIAS DE LA INF. SANEAMIENTO</v>
          </cell>
          <cell r="C1075" t="str">
            <v>SANEAMIENTO</v>
          </cell>
          <cell r="D1075">
            <v>0</v>
          </cell>
          <cell r="E1075">
            <v>0</v>
          </cell>
        </row>
        <row r="1076">
          <cell r="A1076" t="str">
            <v>5-1-3-3-04-001</v>
          </cell>
          <cell r="B1076" t="str">
            <v>SERV. DE CAPACITACION ADMINISTRACION</v>
          </cell>
          <cell r="C1076" t="str">
            <v>ADMINISTRACION</v>
          </cell>
          <cell r="D1076">
            <v>0</v>
          </cell>
          <cell r="E1076">
            <v>0</v>
          </cell>
        </row>
        <row r="1077">
          <cell r="A1077" t="str">
            <v>5-1-3-3-04-002</v>
          </cell>
          <cell r="B1077" t="str">
            <v>SERV. DE CAPACITACION COMERCIAL</v>
          </cell>
          <cell r="C1077" t="str">
            <v>COMERCIAL</v>
          </cell>
          <cell r="D1077">
            <v>0</v>
          </cell>
          <cell r="E1077">
            <v>0</v>
          </cell>
        </row>
        <row r="1078">
          <cell r="A1078" t="str">
            <v>5-1-3-3-04-003</v>
          </cell>
          <cell r="B1078" t="str">
            <v>SERV. DE CAPACITACION OPERACION</v>
          </cell>
          <cell r="C1078" t="str">
            <v>OPERACION</v>
          </cell>
          <cell r="D1078">
            <v>0</v>
          </cell>
          <cell r="E1078">
            <v>0</v>
          </cell>
        </row>
        <row r="1079">
          <cell r="A1079" t="str">
            <v>5-1-3-3-04-004</v>
          </cell>
          <cell r="B1079" t="str">
            <v>SERV. DE CAPACITACION SANEAMIENTO</v>
          </cell>
          <cell r="C1079" t="str">
            <v>SANEAMIENTO</v>
          </cell>
          <cell r="D1079">
            <v>0</v>
          </cell>
          <cell r="E1079">
            <v>0</v>
          </cell>
        </row>
        <row r="1080">
          <cell r="A1080" t="str">
            <v>5-1-3-3-05-001</v>
          </cell>
          <cell r="B1080" t="str">
            <v>SERV. DE INVEST. CIENTIFICA Y DE DESARROLLO ADMINISTRACION</v>
          </cell>
          <cell r="C1080" t="str">
            <v>ADMINISTRACION</v>
          </cell>
          <cell r="D1080">
            <v>0</v>
          </cell>
          <cell r="E1080">
            <v>0</v>
          </cell>
        </row>
        <row r="1081">
          <cell r="A1081" t="str">
            <v>5-1-3-3-05-002</v>
          </cell>
          <cell r="B1081" t="str">
            <v>SERV. DE INVEST. CIENTIFICA Y DE DESARROLLO COMERCIAL</v>
          </cell>
          <cell r="C1081" t="str">
            <v>COMERCIAL</v>
          </cell>
          <cell r="D1081">
            <v>0</v>
          </cell>
          <cell r="E1081">
            <v>0</v>
          </cell>
        </row>
        <row r="1082">
          <cell r="A1082" t="str">
            <v>5-1-3-3-05-003</v>
          </cell>
          <cell r="B1082" t="str">
            <v>SERV. DE INVEST. CIENTIFICA Y DE DESARROLLO OPERACION</v>
          </cell>
          <cell r="C1082" t="str">
            <v>OPERACION</v>
          </cell>
          <cell r="D1082">
            <v>0</v>
          </cell>
          <cell r="E1082">
            <v>0</v>
          </cell>
        </row>
        <row r="1083">
          <cell r="A1083" t="str">
            <v>5-1-3-3-05-004</v>
          </cell>
          <cell r="B1083" t="str">
            <v>SERV. DE INVEST. CIENTIFICA Y DE DESARROLLO SANEAMIENTO</v>
          </cell>
          <cell r="C1083" t="str">
            <v>SANEAMIENTO</v>
          </cell>
          <cell r="D1083">
            <v>0</v>
          </cell>
          <cell r="E1083">
            <v>0</v>
          </cell>
        </row>
        <row r="1084">
          <cell r="A1084" t="str">
            <v>5-1-3-3-06-001</v>
          </cell>
          <cell r="B1084" t="str">
            <v>SERV. DE APOYO ADMITIVO., FOTOCOPIADO E IMPRESIÓN ADMINISTRACION</v>
          </cell>
          <cell r="C1084" t="str">
            <v>ADMINISTRACION</v>
          </cell>
          <cell r="D1084">
            <v>0</v>
          </cell>
          <cell r="E1084">
            <v>0</v>
          </cell>
        </row>
        <row r="1085">
          <cell r="A1085" t="str">
            <v>5-1-3-3-06-002</v>
          </cell>
          <cell r="B1085" t="str">
            <v>SERV. DE APOYO ADMITIVO., FOTOCOPIADO E IMPRESIÓN COMERCIAL</v>
          </cell>
          <cell r="C1085" t="str">
            <v>COMERCIAL</v>
          </cell>
          <cell r="D1085">
            <v>0</v>
          </cell>
          <cell r="E1085">
            <v>0</v>
          </cell>
        </row>
        <row r="1086">
          <cell r="A1086" t="str">
            <v>5-1-3-3-06-003</v>
          </cell>
          <cell r="B1086" t="str">
            <v>SERV. DE APOYO ADMITIVO., FOTOCOPIADO E IMPRESIÓN OPERACION</v>
          </cell>
          <cell r="C1086" t="str">
            <v>OPERACION</v>
          </cell>
          <cell r="D1086">
            <v>0</v>
          </cell>
          <cell r="E1086">
            <v>0</v>
          </cell>
        </row>
        <row r="1087">
          <cell r="A1087" t="str">
            <v>5-1-3-3-06-004</v>
          </cell>
          <cell r="B1087" t="str">
            <v>SERV. DE APOYO ADMITIVO., FOTOCOPIADO E IMPRESIÓN SANEAMIENTO</v>
          </cell>
          <cell r="C1087" t="str">
            <v>SANEAMIENTO</v>
          </cell>
          <cell r="D1087">
            <v>0</v>
          </cell>
          <cell r="E1087">
            <v>0</v>
          </cell>
        </row>
        <row r="1088">
          <cell r="A1088" t="str">
            <v>5-1-3-3-07-001</v>
          </cell>
          <cell r="B1088" t="str">
            <v>SERV. DE PROTECCION Y SEGURIDAD ADMINISTRACION</v>
          </cell>
          <cell r="C1088" t="str">
            <v>ADMINISTRACION</v>
          </cell>
          <cell r="D1088">
            <v>0</v>
          </cell>
          <cell r="E1088">
            <v>0</v>
          </cell>
        </row>
        <row r="1089">
          <cell r="A1089" t="str">
            <v>5-1-3-3-07-002</v>
          </cell>
          <cell r="B1089" t="str">
            <v>SERV. DE PROTECCION Y SEGURIDAD COMERCIAL</v>
          </cell>
          <cell r="C1089" t="str">
            <v>COMERCIAL</v>
          </cell>
          <cell r="D1089">
            <v>0</v>
          </cell>
          <cell r="E1089">
            <v>0</v>
          </cell>
        </row>
        <row r="1090">
          <cell r="A1090" t="str">
            <v>5-1-3-3-07-003</v>
          </cell>
          <cell r="B1090" t="str">
            <v>SERV. DE PROTECCION Y SEGURIDAD OPERACION</v>
          </cell>
          <cell r="C1090" t="str">
            <v>OPERACION</v>
          </cell>
          <cell r="D1090">
            <v>0</v>
          </cell>
          <cell r="E1090">
            <v>0</v>
          </cell>
        </row>
        <row r="1091">
          <cell r="A1091" t="str">
            <v>5-1-3-3-07-004</v>
          </cell>
          <cell r="B1091" t="str">
            <v>SERV. DE PROTECCION Y SEGURIDAD SANEAMIENTO</v>
          </cell>
          <cell r="C1091" t="str">
            <v>SANEAMIENTO</v>
          </cell>
          <cell r="D1091">
            <v>0</v>
          </cell>
          <cell r="E1091">
            <v>0</v>
          </cell>
        </row>
        <row r="1092">
          <cell r="A1092" t="str">
            <v>5-1-3-3-08-001</v>
          </cell>
          <cell r="B1092" t="str">
            <v>SERV. DE VIGILANCIA ADMINISTRACION</v>
          </cell>
          <cell r="C1092" t="str">
            <v>ADMINISTRACION</v>
          </cell>
          <cell r="D1092">
            <v>0</v>
          </cell>
          <cell r="E1092">
            <v>0</v>
          </cell>
        </row>
        <row r="1093">
          <cell r="A1093" t="str">
            <v>5-1-3-3-08-002</v>
          </cell>
          <cell r="B1093" t="str">
            <v>SERV. DE VIGILANCIA COMERCIAL</v>
          </cell>
          <cell r="C1093" t="str">
            <v>COMERCIAL</v>
          </cell>
          <cell r="D1093">
            <v>0</v>
          </cell>
          <cell r="E1093">
            <v>0</v>
          </cell>
        </row>
        <row r="1094">
          <cell r="A1094" t="str">
            <v>5-1-3-3-08-003</v>
          </cell>
          <cell r="B1094" t="str">
            <v>SERV. DE VIGILANCIA OPERACION</v>
          </cell>
          <cell r="C1094" t="str">
            <v>OPERACION</v>
          </cell>
          <cell r="D1094">
            <v>0</v>
          </cell>
          <cell r="E1094">
            <v>0</v>
          </cell>
        </row>
        <row r="1095">
          <cell r="A1095" t="str">
            <v>5-1-3-3-08-004</v>
          </cell>
          <cell r="B1095" t="str">
            <v>SERV. DE VIGILANCIA SANEAMIENTO</v>
          </cell>
          <cell r="C1095" t="str">
            <v>SANEAMIENTO</v>
          </cell>
          <cell r="D1095">
            <v>0</v>
          </cell>
          <cell r="E1095">
            <v>0</v>
          </cell>
        </row>
        <row r="1096">
          <cell r="A1096" t="str">
            <v>5-1-3-3-09-001</v>
          </cell>
          <cell r="B1096" t="str">
            <v>SERV. PROFESIONALES, CIENTIFICOS Y TECNICOS INTEGRALES ADMINISTRACION</v>
          </cell>
          <cell r="C1096" t="str">
            <v>ADMINISTRACION</v>
          </cell>
          <cell r="D1096">
            <v>0</v>
          </cell>
          <cell r="E1096">
            <v>0</v>
          </cell>
        </row>
        <row r="1097">
          <cell r="A1097" t="str">
            <v>5-1-3-3-09-002</v>
          </cell>
          <cell r="B1097" t="str">
            <v>SERV. PROFESIONALES, CIENTIFICOS Y TECNICOS INTEGRALES COMERCIAL</v>
          </cell>
          <cell r="C1097" t="str">
            <v>COMERCIAL</v>
          </cell>
          <cell r="D1097">
            <v>0</v>
          </cell>
          <cell r="E1097">
            <v>0</v>
          </cell>
        </row>
        <row r="1098">
          <cell r="A1098" t="str">
            <v>5-1-3-3-09-003</v>
          </cell>
          <cell r="B1098" t="str">
            <v>SERV. PROFESIONALES, CIENTIFICOS Y TECNICOS INTEGRALES OPERACION</v>
          </cell>
          <cell r="C1098" t="str">
            <v>OPERACION</v>
          </cell>
          <cell r="D1098">
            <v>0</v>
          </cell>
          <cell r="E1098">
            <v>0</v>
          </cell>
        </row>
        <row r="1099">
          <cell r="A1099" t="str">
            <v>5-1-3-3-09-004</v>
          </cell>
          <cell r="B1099" t="str">
            <v>SERV. PROFESIONALES, CIENTIFICOS Y TECNICOS INTEGRALES SANEAMIENTO</v>
          </cell>
          <cell r="C1099" t="str">
            <v>SANEAMIENTO</v>
          </cell>
          <cell r="D1099">
            <v>0</v>
          </cell>
          <cell r="E1099">
            <v>0</v>
          </cell>
        </row>
        <row r="1100">
          <cell r="A1100" t="str">
            <v>5-1-3-3-10-006</v>
          </cell>
          <cell r="B1100" t="str">
            <v xml:space="preserve">SERVICIOS DE LABORATORIO </v>
          </cell>
          <cell r="C1100" t="str">
            <v>SANEAMIENTO</v>
          </cell>
          <cell r="D1100">
            <v>0</v>
          </cell>
          <cell r="E1100">
            <v>11484</v>
          </cell>
        </row>
        <row r="1101">
          <cell r="A1101" t="str">
            <v>5-1-3-4</v>
          </cell>
          <cell r="B1101" t="str">
            <v xml:space="preserve">SERVICIOS FINANCIEROS, BANCARIOS Y COMERCIALES </v>
          </cell>
          <cell r="D1101">
            <v>57872.11</v>
          </cell>
          <cell r="E1101">
            <v>122350.54000000001</v>
          </cell>
        </row>
        <row r="1102">
          <cell r="A1102" t="str">
            <v>5-1-3-4-01-001</v>
          </cell>
          <cell r="B1102" t="str">
            <v>SERV FINANCIEROS Y BANCARIOS ADMINISTRACION</v>
          </cell>
          <cell r="C1102" t="str">
            <v>ADMINISTRACION</v>
          </cell>
          <cell r="D1102">
            <v>6779.9</v>
          </cell>
          <cell r="E1102">
            <v>8359</v>
          </cell>
        </row>
        <row r="1103">
          <cell r="A1103" t="str">
            <v>5-1-3-4-01-002</v>
          </cell>
          <cell r="B1103" t="str">
            <v>SERV FINANCIEROS Y BANCARIOS COMERCIAL</v>
          </cell>
          <cell r="C1103" t="str">
            <v>COMERCIAL</v>
          </cell>
          <cell r="D1103">
            <v>0</v>
          </cell>
          <cell r="E1103">
            <v>0</v>
          </cell>
        </row>
        <row r="1104">
          <cell r="A1104" t="str">
            <v>5-1-3-4-01-003</v>
          </cell>
          <cell r="B1104" t="str">
            <v>SERV FINANCIEROS Y BANCARIOS OPERACION</v>
          </cell>
          <cell r="C1104" t="str">
            <v>OPERACION</v>
          </cell>
          <cell r="D1104">
            <v>0</v>
          </cell>
          <cell r="E1104">
            <v>0</v>
          </cell>
        </row>
        <row r="1105">
          <cell r="A1105" t="str">
            <v>5-1-3-4-01-004</v>
          </cell>
          <cell r="B1105" t="str">
            <v>SERV FINANCIEROS Y BANCARIOS SANEAMIENTO</v>
          </cell>
          <cell r="C1105" t="str">
            <v>SANEAMIENTO</v>
          </cell>
          <cell r="D1105">
            <v>0</v>
          </cell>
          <cell r="E1105">
            <v>0</v>
          </cell>
        </row>
        <row r="1106">
          <cell r="A1106" t="str">
            <v>5-1-3-4-02-001</v>
          </cell>
          <cell r="B1106" t="str">
            <v>SERV DE COBRANZA, INV. CREDITICIA Y SIMILAR ADMINISTRACION</v>
          </cell>
          <cell r="C1106" t="str">
            <v>ADMINISTRACION</v>
          </cell>
          <cell r="D1106">
            <v>0</v>
          </cell>
          <cell r="E1106">
            <v>0</v>
          </cell>
        </row>
        <row r="1107">
          <cell r="A1107" t="str">
            <v>5-1-3-4-02-002</v>
          </cell>
          <cell r="B1107" t="str">
            <v>SERV DE COBRANZA, INV. CREDITICIA Y SIMILAR COMERCIAL</v>
          </cell>
          <cell r="C1107" t="str">
            <v>COMERCIAL</v>
          </cell>
          <cell r="D1107">
            <v>0</v>
          </cell>
          <cell r="E1107">
            <v>0</v>
          </cell>
        </row>
        <row r="1108">
          <cell r="A1108" t="str">
            <v>5-1-3-4-02-003</v>
          </cell>
          <cell r="B1108" t="str">
            <v>SERV DE COBRANZA, INV. CREDITICIA Y SIMILAR OPERACION</v>
          </cell>
          <cell r="C1108" t="str">
            <v>OPERACION</v>
          </cell>
          <cell r="D1108">
            <v>0</v>
          </cell>
          <cell r="E1108">
            <v>0</v>
          </cell>
        </row>
        <row r="1109">
          <cell r="A1109" t="str">
            <v>5-1-3-4-02-004</v>
          </cell>
          <cell r="B1109" t="str">
            <v>SERV DE COBRANZA, INV. CREDITICIA Y SIMILAR SANEAMIENTO</v>
          </cell>
          <cell r="C1109" t="str">
            <v>SANEAMIENTO</v>
          </cell>
          <cell r="D1109">
            <v>0</v>
          </cell>
          <cell r="E1109">
            <v>0</v>
          </cell>
        </row>
        <row r="1110">
          <cell r="A1110" t="str">
            <v>5-1-3-4-03-001</v>
          </cell>
          <cell r="B1110" t="str">
            <v>SERV DE RECAUDACION, TRASLADO Y CUSTODIA DE VALORES ADMINISTRACION</v>
          </cell>
          <cell r="C1110" t="str">
            <v>ADMINISTRACION</v>
          </cell>
          <cell r="D1110">
            <v>0</v>
          </cell>
          <cell r="E1110">
            <v>0</v>
          </cell>
        </row>
        <row r="1111">
          <cell r="A1111" t="str">
            <v>5-1-3-4-03-002</v>
          </cell>
          <cell r="B1111" t="str">
            <v>SERV DE RECAUDACION, TRASLADO Y CUSTODIA DE VALORES COMERCIAL</v>
          </cell>
          <cell r="C1111" t="str">
            <v>COMERCIAL</v>
          </cell>
          <cell r="D1111">
            <v>0</v>
          </cell>
          <cell r="E1111">
            <v>0</v>
          </cell>
        </row>
        <row r="1112">
          <cell r="A1112" t="str">
            <v>5-1-3-4-03-003</v>
          </cell>
          <cell r="B1112" t="str">
            <v>SERV DE RECAUDACION, TRASLADO Y CUSTODIA DE VALORES OPERACION</v>
          </cell>
          <cell r="C1112" t="str">
            <v>OPERACION</v>
          </cell>
          <cell r="D1112">
            <v>0</v>
          </cell>
          <cell r="E1112">
            <v>0</v>
          </cell>
        </row>
        <row r="1113">
          <cell r="A1113" t="str">
            <v>5-1-3-4-03-004</v>
          </cell>
          <cell r="B1113" t="str">
            <v>SERV DE RECAUDACION, TRASLADO Y CUSTODIA DE VALORES SANEAMIENTO</v>
          </cell>
          <cell r="C1113" t="str">
            <v>SANEAMIENTO</v>
          </cell>
          <cell r="D1113">
            <v>0</v>
          </cell>
          <cell r="E1113">
            <v>0</v>
          </cell>
        </row>
        <row r="1114">
          <cell r="A1114" t="str">
            <v>5-1-3-4-04-001</v>
          </cell>
          <cell r="B1114" t="str">
            <v>SEGUROS DE RESPONSABILIDAD PATRIMONIAL Y FIANZAS ADMINISTRACION</v>
          </cell>
          <cell r="C1114" t="str">
            <v>ADMINISTRACION</v>
          </cell>
          <cell r="D1114">
            <v>0</v>
          </cell>
          <cell r="E1114">
            <v>0</v>
          </cell>
        </row>
        <row r="1115">
          <cell r="A1115" t="str">
            <v>5-1-3-4-04-002</v>
          </cell>
          <cell r="B1115" t="str">
            <v>SEGUROS DE RESPONSABILIDAD PATRIMONIAL Y FIANZAS COMERCIAL</v>
          </cell>
          <cell r="C1115" t="str">
            <v>COMERCIAL</v>
          </cell>
          <cell r="D1115">
            <v>0</v>
          </cell>
          <cell r="E1115">
            <v>0</v>
          </cell>
        </row>
        <row r="1116">
          <cell r="A1116" t="str">
            <v>5-1-3-4-04-003</v>
          </cell>
          <cell r="B1116" t="str">
            <v>SEGUROS DE RESPONSABILIDAD PATRIMONIAL Y FIANZAS OPERACION</v>
          </cell>
          <cell r="C1116" t="str">
            <v>OPERACION</v>
          </cell>
          <cell r="D1116">
            <v>0</v>
          </cell>
          <cell r="E1116">
            <v>0</v>
          </cell>
        </row>
        <row r="1117">
          <cell r="A1117" t="str">
            <v>5-1-3-4-04-004</v>
          </cell>
          <cell r="B1117" t="str">
            <v>SEGUROS DE RESPONSABILIDAD PATRIMONIAL Y FIANZAS SANEAMIENTO</v>
          </cell>
          <cell r="C1117" t="str">
            <v>SANEAMIENTO</v>
          </cell>
          <cell r="D1117">
            <v>0</v>
          </cell>
          <cell r="E1117">
            <v>0</v>
          </cell>
        </row>
        <row r="1118">
          <cell r="A1118" t="str">
            <v>5-1-3-4-05-001</v>
          </cell>
          <cell r="B1118" t="str">
            <v>SEGURO DE BIENES PÁTRIMONIALES ADMINISTRACION</v>
          </cell>
          <cell r="C1118" t="str">
            <v>ADMINISTRACION</v>
          </cell>
          <cell r="D1118">
            <v>6107.31</v>
          </cell>
          <cell r="E1118">
            <v>0</v>
          </cell>
        </row>
        <row r="1119">
          <cell r="A1119" t="str">
            <v>5-1-3-4-05-002</v>
          </cell>
          <cell r="B1119" t="str">
            <v>SEGURO DE BIENES PÁTRIMONIALES COMERCIAL</v>
          </cell>
          <cell r="C1119" t="str">
            <v>COMERCIAL</v>
          </cell>
          <cell r="D1119">
            <v>0</v>
          </cell>
          <cell r="E1119">
            <v>0</v>
          </cell>
        </row>
        <row r="1120">
          <cell r="A1120" t="str">
            <v>5-1-3-4-05-003</v>
          </cell>
          <cell r="B1120" t="str">
            <v>SEGURO DE BIENES PÁTRIMONIALES OPERACION</v>
          </cell>
          <cell r="C1120" t="str">
            <v>OPERACION</v>
          </cell>
          <cell r="D1120">
            <v>5488.73</v>
          </cell>
          <cell r="E1120">
            <v>0</v>
          </cell>
        </row>
        <row r="1121">
          <cell r="A1121" t="str">
            <v>5-1-3-4-05-004</v>
          </cell>
          <cell r="B1121" t="str">
            <v>SEGURO DE BIENES PÁTRIMONIALES SANEAMIENTO</v>
          </cell>
          <cell r="C1121" t="str">
            <v>SANEAMIENTO</v>
          </cell>
          <cell r="D1121">
            <v>0</v>
          </cell>
          <cell r="E1121">
            <v>0</v>
          </cell>
        </row>
        <row r="1122">
          <cell r="A1122" t="str">
            <v>5-1-3-4-06-001</v>
          </cell>
          <cell r="B1122" t="str">
            <v>ALMACENAJE, ENVASE Y EMBALAJE ADMINISTRACION</v>
          </cell>
          <cell r="C1122" t="str">
            <v>ADMINISTRACION</v>
          </cell>
          <cell r="D1122">
            <v>0</v>
          </cell>
          <cell r="E1122">
            <v>0</v>
          </cell>
        </row>
        <row r="1123">
          <cell r="A1123" t="str">
            <v>5-1-3-4-06-002</v>
          </cell>
          <cell r="B1123" t="str">
            <v>ALMACENAJE, ENVASE Y EMBALAJE COMERCIAL</v>
          </cell>
          <cell r="C1123" t="str">
            <v>COMERCIAL</v>
          </cell>
          <cell r="D1123">
            <v>0</v>
          </cell>
          <cell r="E1123">
            <v>0</v>
          </cell>
        </row>
        <row r="1124">
          <cell r="A1124" t="str">
            <v>5-1-3-4-06-003</v>
          </cell>
          <cell r="B1124" t="str">
            <v>ALMACENAJE, ENVASE Y EMBALAJE OPERACION</v>
          </cell>
          <cell r="C1124" t="str">
            <v>OPERACION</v>
          </cell>
          <cell r="D1124">
            <v>0</v>
          </cell>
          <cell r="E1124">
            <v>0</v>
          </cell>
        </row>
        <row r="1125">
          <cell r="A1125" t="str">
            <v>5-1-3-4-06-004</v>
          </cell>
          <cell r="B1125" t="str">
            <v>ALMACENAJE, ENVASE Y EMBALAJE SANEAMIENTO</v>
          </cell>
          <cell r="C1125" t="str">
            <v>SANEAMIENTO</v>
          </cell>
          <cell r="D1125">
            <v>0</v>
          </cell>
          <cell r="E1125">
            <v>0</v>
          </cell>
        </row>
        <row r="1126">
          <cell r="A1126" t="str">
            <v>5-1-3-4-07-001</v>
          </cell>
          <cell r="B1126" t="str">
            <v>FLETES Y MANIOBRAS ADMINISTRACION</v>
          </cell>
          <cell r="C1126" t="str">
            <v>ADMINISTRACION</v>
          </cell>
          <cell r="D1126">
            <v>0</v>
          </cell>
          <cell r="E1126">
            <v>0</v>
          </cell>
        </row>
        <row r="1127">
          <cell r="A1127" t="str">
            <v>5-1-3-4-07-002</v>
          </cell>
          <cell r="B1127" t="str">
            <v>FLETES Y MANIOBRAS COMERCIAL</v>
          </cell>
          <cell r="C1127" t="str">
            <v>COMERCIAL</v>
          </cell>
          <cell r="D1127">
            <v>0</v>
          </cell>
          <cell r="E1127">
            <v>0</v>
          </cell>
        </row>
        <row r="1128">
          <cell r="A1128" t="str">
            <v>5-1-3-4-07-003</v>
          </cell>
          <cell r="B1128" t="str">
            <v>FLETES Y MANIOBRAS OPERACION</v>
          </cell>
          <cell r="C1128" t="str">
            <v>OPERACION</v>
          </cell>
          <cell r="D1128">
            <v>39496.17</v>
          </cell>
          <cell r="E1128">
            <v>20000</v>
          </cell>
        </row>
        <row r="1129">
          <cell r="A1129" t="str">
            <v>5-1-3-4-07-004</v>
          </cell>
          <cell r="B1129" t="str">
            <v>FLETES Y MANIOBRAS SANEAMIENTO</v>
          </cell>
          <cell r="C1129" t="str">
            <v>SANEAMIENTO</v>
          </cell>
          <cell r="D1129">
            <v>0</v>
          </cell>
          <cell r="E1129">
            <v>0</v>
          </cell>
        </row>
        <row r="1130">
          <cell r="A1130" t="str">
            <v>5-1-3-4-14-002</v>
          </cell>
          <cell r="B1130" t="str">
            <v>COMISIONES POR VENTAS ADMINISTRACION</v>
          </cell>
          <cell r="C1130" t="str">
            <v>ADMINISTRACION</v>
          </cell>
          <cell r="D1130">
            <v>0</v>
          </cell>
          <cell r="E1130">
            <v>73978.8</v>
          </cell>
        </row>
        <row r="1131">
          <cell r="A1131" t="str">
            <v>5-1-3-4-08-002</v>
          </cell>
          <cell r="B1131" t="str">
            <v>COMISIONES POR VENTAS COMERCIAL</v>
          </cell>
          <cell r="C1131" t="str">
            <v>COMERCIAL</v>
          </cell>
          <cell r="D1131">
            <v>0</v>
          </cell>
          <cell r="E1131">
            <v>250.87</v>
          </cell>
        </row>
        <row r="1132">
          <cell r="A1132" t="str">
            <v>5-1-3-4-08-004</v>
          </cell>
          <cell r="B1132" t="str">
            <v>COMISIONES POR VENTAS SANEAMIENTO</v>
          </cell>
          <cell r="C1132" t="str">
            <v>SANEAMIENTO</v>
          </cell>
          <cell r="D1132">
            <v>0</v>
          </cell>
          <cell r="E1132">
            <v>0</v>
          </cell>
        </row>
        <row r="1133">
          <cell r="A1133" t="str">
            <v>5-1-3-4-09-001</v>
          </cell>
          <cell r="B1133" t="str">
            <v>SERV. FINANC., BANCARIOS Y COMERCIALES INTEGRALES ADMINISTRACION</v>
          </cell>
          <cell r="C1133" t="str">
            <v>ADMINISTRACION</v>
          </cell>
          <cell r="D1133">
            <v>0</v>
          </cell>
          <cell r="E1133">
            <v>0</v>
          </cell>
        </row>
        <row r="1134">
          <cell r="A1134" t="str">
            <v>5-1-3-4-09-002</v>
          </cell>
          <cell r="B1134" t="str">
            <v>SERV. FINANC., BANCARIOS Y COMERCIALES INTEGRALES COMERCIAL</v>
          </cell>
          <cell r="C1134" t="str">
            <v>COMERCIAL</v>
          </cell>
          <cell r="D1134">
            <v>0</v>
          </cell>
          <cell r="E1134">
            <v>0</v>
          </cell>
        </row>
        <row r="1135">
          <cell r="A1135" t="str">
            <v>5-1-3-4-09-003</v>
          </cell>
          <cell r="B1135" t="str">
            <v>SERV. FINANC., BANCARIOS Y COMERCIALES INTEGRALES OPERACION</v>
          </cell>
          <cell r="C1135" t="str">
            <v>OPERACION</v>
          </cell>
          <cell r="D1135">
            <v>0</v>
          </cell>
          <cell r="E1135">
            <v>0</v>
          </cell>
        </row>
        <row r="1136">
          <cell r="A1136" t="str">
            <v>5-1-3-4-09-004</v>
          </cell>
          <cell r="B1136" t="str">
            <v>SERV. FINANC., BANCARIOS Y COMERCIALES INTEGRALES SANEAMIENTO</v>
          </cell>
          <cell r="C1136" t="str">
            <v>SANEAMIENTO</v>
          </cell>
          <cell r="D1136">
            <v>0</v>
          </cell>
          <cell r="E1136">
            <v>0</v>
          </cell>
        </row>
        <row r="1137">
          <cell r="A1137" t="str">
            <v>5-1-3-4-10-001</v>
          </cell>
          <cell r="B1137" t="str">
            <v>SEGUROS DE VEHICULOS ADMINISTRACION</v>
          </cell>
          <cell r="C1137" t="str">
            <v>ADMINISTRACION</v>
          </cell>
          <cell r="D1137">
            <v>0</v>
          </cell>
          <cell r="E1137">
            <v>11047.41</v>
          </cell>
        </row>
        <row r="1138">
          <cell r="A1138" t="str">
            <v>5-1-3-4-10-002</v>
          </cell>
          <cell r="B1138" t="str">
            <v>SEGUROS DE VEHICULOS COMERCIAL</v>
          </cell>
          <cell r="C1138" t="str">
            <v>COMERCIAL</v>
          </cell>
          <cell r="D1138">
            <v>0</v>
          </cell>
          <cell r="E1138">
            <v>0</v>
          </cell>
        </row>
        <row r="1139">
          <cell r="A1139" t="str">
            <v>5-1-3-4-10-003</v>
          </cell>
          <cell r="B1139" t="str">
            <v>SEGUROS DE VEHICULOS OPERACION</v>
          </cell>
          <cell r="C1139" t="str">
            <v>OPERACION</v>
          </cell>
          <cell r="D1139">
            <v>0</v>
          </cell>
          <cell r="E1139">
            <v>8714.4599999999991</v>
          </cell>
        </row>
        <row r="1140">
          <cell r="A1140" t="str">
            <v>5-1-3-5</v>
          </cell>
          <cell r="B1140" t="str">
            <v xml:space="preserve">SERVICIOS DE INST, REPARACION, MANT Y CONSERVACION </v>
          </cell>
          <cell r="D1140">
            <v>180596.9</v>
          </cell>
          <cell r="E1140">
            <v>124017.81</v>
          </cell>
        </row>
        <row r="1141">
          <cell r="A1141" t="str">
            <v>5-1-3-5-01-001</v>
          </cell>
          <cell r="B1141" t="str">
            <v>CONSERVACION Y MANTENIMIENTO MENOR DE INMUEBLES ADMINISTRACION</v>
          </cell>
          <cell r="C1141" t="str">
            <v>ADMINISTRACION</v>
          </cell>
          <cell r="D1141">
            <v>25383.74</v>
          </cell>
          <cell r="E1141">
            <v>22928</v>
          </cell>
        </row>
        <row r="1142">
          <cell r="A1142" t="str">
            <v>5-1-3-5-01-002</v>
          </cell>
          <cell r="B1142" t="str">
            <v>CONSERVACION Y MANTENIMIENTO MENOR DE INMUEBLES COMERCIAL</v>
          </cell>
          <cell r="C1142" t="str">
            <v>COMERCIAL</v>
          </cell>
          <cell r="D1142">
            <v>0</v>
          </cell>
          <cell r="E1142">
            <v>0</v>
          </cell>
        </row>
        <row r="1143">
          <cell r="A1143" t="str">
            <v>5-1-3-5-01-003</v>
          </cell>
          <cell r="B1143" t="str">
            <v>CONSERVACION Y MANTENIMIENTO MENOR DE INMUEBLES OPERACION</v>
          </cell>
          <cell r="C1143" t="str">
            <v>OPERACION</v>
          </cell>
          <cell r="D1143">
            <v>1523.37</v>
          </cell>
          <cell r="E1143">
            <v>450</v>
          </cell>
        </row>
        <row r="1144">
          <cell r="A1144" t="str">
            <v>5-1-3-5-01-004</v>
          </cell>
          <cell r="B1144" t="str">
            <v>CONSERVACION Y MANTENIMIENTO MENOR DE INMUEBLES SANEAMIENTO</v>
          </cell>
          <cell r="C1144" t="str">
            <v>SANEAMIENTO</v>
          </cell>
          <cell r="D1144">
            <v>0</v>
          </cell>
          <cell r="E1144">
            <v>0</v>
          </cell>
        </row>
        <row r="1145">
          <cell r="A1145" t="str">
            <v>5-1-3-5-02-001</v>
          </cell>
          <cell r="B1145" t="str">
            <v>INST., REPARACION Y MANTEN. DE MOB Y EQ DE ADMON, EDUC. Y RECREATIVO ADMINISTRACION</v>
          </cell>
          <cell r="C1145" t="str">
            <v>ADMINISTRACION</v>
          </cell>
          <cell r="D1145">
            <v>0</v>
          </cell>
          <cell r="E1145">
            <v>0</v>
          </cell>
        </row>
        <row r="1146">
          <cell r="A1146" t="str">
            <v>5-1-3-5-02-002</v>
          </cell>
          <cell r="B1146" t="str">
            <v>INST., REPARACION Y MANTEN. DE MOB Y EQ DE ADMON, EDUC. Y RECREATIVO COMERCIAL</v>
          </cell>
          <cell r="C1146" t="str">
            <v>COMERCIAL</v>
          </cell>
          <cell r="D1146">
            <v>0</v>
          </cell>
          <cell r="E1146">
            <v>0</v>
          </cell>
        </row>
        <row r="1147">
          <cell r="A1147" t="str">
            <v>5-1-3-5-02-003</v>
          </cell>
          <cell r="B1147" t="str">
            <v>INST., REPARACION Y MANTEN. DE MOB Y EQ DE ADMON, EDUC. Y RECREATIVO OPERACION</v>
          </cell>
          <cell r="C1147" t="str">
            <v>OPERACION</v>
          </cell>
          <cell r="D1147">
            <v>0</v>
          </cell>
          <cell r="E1147">
            <v>0</v>
          </cell>
        </row>
        <row r="1148">
          <cell r="A1148" t="str">
            <v>5-1-3-5-02-004</v>
          </cell>
          <cell r="B1148" t="str">
            <v>INST., REPARACION Y MANTEN. DE MOB Y EQ DE ADMON, EDUC. Y RECREATIVO SANEAMIENTO</v>
          </cell>
          <cell r="C1148" t="str">
            <v>SANEAMIENTO</v>
          </cell>
          <cell r="D1148">
            <v>0</v>
          </cell>
          <cell r="E1148">
            <v>0</v>
          </cell>
        </row>
        <row r="1149">
          <cell r="A1149" t="str">
            <v>5-1-3-5-03-001</v>
          </cell>
          <cell r="B1149" t="str">
            <v>INST., REPARACION Y MANTEN.  EQ DE COMPUTO Y TECNOLOGIAS DE LA INF ADMINISTRACION</v>
          </cell>
          <cell r="C1149" t="str">
            <v>ADMINISTRACION</v>
          </cell>
          <cell r="D1149">
            <v>5401.05</v>
          </cell>
          <cell r="E1149">
            <v>-2200</v>
          </cell>
        </row>
        <row r="1150">
          <cell r="A1150" t="str">
            <v>5-1-3-5-03-002</v>
          </cell>
          <cell r="B1150" t="str">
            <v>INST., REPARACION Y MANTEN.  EQ DE COMPUTO Y TECNOLOGIAS DE LA INF COMERCIAL</v>
          </cell>
          <cell r="C1150" t="str">
            <v>COMERCIAL</v>
          </cell>
          <cell r="D1150">
            <v>0</v>
          </cell>
          <cell r="E1150">
            <v>0</v>
          </cell>
        </row>
        <row r="1151">
          <cell r="A1151" t="str">
            <v>5-1-3-5-03-003</v>
          </cell>
          <cell r="B1151" t="str">
            <v>INST., REPARACION Y MANTEN.  EQ DE COMPUTO Y TECNOLOGIAS DE LA INF OPERACION</v>
          </cell>
          <cell r="C1151" t="str">
            <v>OPERACION</v>
          </cell>
          <cell r="D1151">
            <v>0</v>
          </cell>
          <cell r="E1151">
            <v>0</v>
          </cell>
        </row>
        <row r="1152">
          <cell r="A1152" t="str">
            <v>5-1-3-5-03-004</v>
          </cell>
          <cell r="B1152" t="str">
            <v>INST., REPARACION Y MANTEN.  EQ DE COMPUTO Y TECNOLOGIAS DE LA INF SANEAMIENTO</v>
          </cell>
          <cell r="C1152" t="str">
            <v>SANEAMIENTO</v>
          </cell>
          <cell r="D1152">
            <v>0</v>
          </cell>
          <cell r="E1152">
            <v>0</v>
          </cell>
        </row>
        <row r="1153">
          <cell r="A1153" t="str">
            <v>5-1-3-5-04-001</v>
          </cell>
          <cell r="B1153" t="str">
            <v>INST., REPARACION Y MANTEN.  EQ E INSTRUMENTAL MEDICO Y DE LABORATORIO ADMINISTRACION</v>
          </cell>
          <cell r="C1153" t="str">
            <v>ADMINISTRACION</v>
          </cell>
          <cell r="D1153">
            <v>0</v>
          </cell>
          <cell r="E1153">
            <v>0</v>
          </cell>
        </row>
        <row r="1154">
          <cell r="A1154" t="str">
            <v>5-1-3-5-04-002</v>
          </cell>
          <cell r="B1154" t="str">
            <v>INST., REPARACION Y MANTEN.  EQ E INSTRUMENTAL MEDICO Y DE LABORATORIO COMERCIAL</v>
          </cell>
          <cell r="C1154" t="str">
            <v>COMERCIAL</v>
          </cell>
          <cell r="D1154">
            <v>0</v>
          </cell>
          <cell r="E1154">
            <v>0</v>
          </cell>
        </row>
        <row r="1155">
          <cell r="A1155" t="str">
            <v>5-1-3-5-04-003</v>
          </cell>
          <cell r="B1155" t="str">
            <v>INST., REPARACION Y MANTEN.  EQ E INSTRUMENTAL MEDICO Y DE LABORATORIO OPERACION</v>
          </cell>
          <cell r="C1155" t="str">
            <v>OPERACION</v>
          </cell>
          <cell r="D1155">
            <v>0</v>
          </cell>
          <cell r="E1155">
            <v>0</v>
          </cell>
        </row>
        <row r="1156">
          <cell r="A1156" t="str">
            <v>5-1-3-5-04-004</v>
          </cell>
          <cell r="B1156" t="str">
            <v>INST., REPARACION Y MANTEN.  EQ E INSTRUMENTAL MEDICO Y DE LABORATORIO SANEAMIENTO</v>
          </cell>
          <cell r="C1156" t="str">
            <v>SANEAMIENTO</v>
          </cell>
          <cell r="D1156">
            <v>0</v>
          </cell>
          <cell r="E1156">
            <v>0</v>
          </cell>
        </row>
        <row r="1157">
          <cell r="A1157" t="str">
            <v>5-1-3-5-05-001</v>
          </cell>
          <cell r="B1157" t="str">
            <v>REP Y MANTENIM DE EQ DE TRANSPORTE ADMINISTRACION</v>
          </cell>
          <cell r="C1157" t="str">
            <v>ADMINISTRACION</v>
          </cell>
          <cell r="D1157">
            <v>10687.97</v>
          </cell>
          <cell r="E1157">
            <v>13746.55</v>
          </cell>
        </row>
        <row r="1158">
          <cell r="A1158" t="str">
            <v>5-1-3-5-05-002</v>
          </cell>
          <cell r="B1158" t="str">
            <v>REP Y MANTENIM DE EQ DE TRANSPORTE COMERCIAL</v>
          </cell>
          <cell r="C1158" t="str">
            <v>COMERCIAL</v>
          </cell>
          <cell r="D1158">
            <v>0</v>
          </cell>
          <cell r="E1158">
            <v>0</v>
          </cell>
        </row>
        <row r="1159">
          <cell r="A1159" t="str">
            <v>5-1-3-5-05-003</v>
          </cell>
          <cell r="B1159" t="str">
            <v>REP Y MANTENIM DE EQ DE TRANSPORTE OPERACION</v>
          </cell>
          <cell r="C1159" t="str">
            <v>OPERACION</v>
          </cell>
          <cell r="D1159">
            <v>57692.27</v>
          </cell>
          <cell r="E1159">
            <v>8971.5400000000009</v>
          </cell>
        </row>
        <row r="1160">
          <cell r="A1160" t="str">
            <v>5-1-3-5-05-004</v>
          </cell>
          <cell r="B1160" t="str">
            <v>REP Y MANTENIM DE EQ DE TRANSPORTE SANEAMIENTO</v>
          </cell>
          <cell r="C1160" t="str">
            <v>SANEAMIENTO</v>
          </cell>
          <cell r="D1160">
            <v>0</v>
          </cell>
          <cell r="E1160">
            <v>0</v>
          </cell>
        </row>
        <row r="1161">
          <cell r="A1161" t="str">
            <v>5-1-3-5-06-001</v>
          </cell>
          <cell r="B1161" t="str">
            <v>REP Y MANTENIM DE EQ DE DEFENSA Y SEGURIDAD ADMINISTRACION</v>
          </cell>
          <cell r="C1161" t="str">
            <v>ADMINISTRACION</v>
          </cell>
          <cell r="D1161">
            <v>0</v>
          </cell>
          <cell r="E1161">
            <v>0</v>
          </cell>
        </row>
        <row r="1162">
          <cell r="A1162" t="str">
            <v>5-1-3-5-06-002</v>
          </cell>
          <cell r="B1162" t="str">
            <v>REP Y MANTENIM DE EQ DE DEFENSA Y SEGURIDAD COMERCIAL</v>
          </cell>
          <cell r="C1162" t="str">
            <v>COMERCIAL</v>
          </cell>
          <cell r="D1162">
            <v>0</v>
          </cell>
          <cell r="E1162">
            <v>0</v>
          </cell>
        </row>
        <row r="1163">
          <cell r="A1163" t="str">
            <v>5-1-3-5-06-003</v>
          </cell>
          <cell r="B1163" t="str">
            <v>REP Y MANTENIM DE EQ DE DEFENSA Y SEGURIDAD OPERACION</v>
          </cell>
          <cell r="C1163" t="str">
            <v>OPERACION</v>
          </cell>
          <cell r="D1163">
            <v>0</v>
          </cell>
          <cell r="E1163">
            <v>0</v>
          </cell>
        </row>
        <row r="1164">
          <cell r="A1164" t="str">
            <v>5-1-3-5-06-004</v>
          </cell>
          <cell r="B1164" t="str">
            <v>REP Y MANTENIM DE EQ DE DEFENSA Y SEGURIDAD SANEAMIENTO</v>
          </cell>
          <cell r="C1164" t="str">
            <v>SANEAMIENTO</v>
          </cell>
          <cell r="D1164">
            <v>0</v>
          </cell>
          <cell r="E1164">
            <v>0</v>
          </cell>
        </row>
        <row r="1165">
          <cell r="A1165" t="str">
            <v>5-1-3-5-07-001</v>
          </cell>
          <cell r="B1165" t="str">
            <v>INST., REPARACION Y MANTEN.  MAQUINARIA, OTROS EQUIPOS Y HERRAMIENTAS ADMINISTRACION</v>
          </cell>
          <cell r="C1165" t="str">
            <v>ADMINISTRACION</v>
          </cell>
          <cell r="D1165">
            <v>0</v>
          </cell>
          <cell r="E1165">
            <v>0</v>
          </cell>
        </row>
        <row r="1166">
          <cell r="A1166" t="str">
            <v>5-1-3-5-07-002</v>
          </cell>
          <cell r="B1166" t="str">
            <v>INST., REPARACION Y MANTEN.  MAQUINARIA, OTROS EQUIPOS Y HERRAMIENTAS COMERCIAL</v>
          </cell>
          <cell r="C1166" t="str">
            <v>COMERCIAL</v>
          </cell>
          <cell r="D1166">
            <v>0</v>
          </cell>
          <cell r="E1166">
            <v>0</v>
          </cell>
        </row>
        <row r="1167">
          <cell r="A1167" t="str">
            <v>5-1-3-5-07-003</v>
          </cell>
          <cell r="B1167" t="str">
            <v>INST., REPARACION Y MANTEN.  MAQUINARIA, OTROS EQUIPOS Y HERRAMIENTAS OPERACION</v>
          </cell>
          <cell r="C1167" t="str">
            <v>OPERACION</v>
          </cell>
          <cell r="D1167">
            <v>0</v>
          </cell>
          <cell r="E1167">
            <v>0</v>
          </cell>
        </row>
        <row r="1168">
          <cell r="A1168" t="str">
            <v>5-1-3-5-07-004</v>
          </cell>
          <cell r="B1168" t="str">
            <v>INST., REPARACION Y MANTEN.  MAQUINARIA, OTROS EQUIPOS Y HERRAMIENTAS SANEAMIENTO</v>
          </cell>
          <cell r="C1168" t="str">
            <v>SANEAMIENTO</v>
          </cell>
          <cell r="D1168">
            <v>0</v>
          </cell>
          <cell r="E1168">
            <v>0</v>
          </cell>
        </row>
        <row r="1169">
          <cell r="A1169" t="str">
            <v>5-1-3-5-08-001</v>
          </cell>
          <cell r="B1169" t="str">
            <v>SERV DE LIMPIEZA Y MANEJO DE DESECHOS ADMINISTRACION</v>
          </cell>
          <cell r="C1169" t="str">
            <v>ADMINISTRACION</v>
          </cell>
          <cell r="D1169">
            <v>0</v>
          </cell>
          <cell r="E1169">
            <v>0</v>
          </cell>
        </row>
        <row r="1170">
          <cell r="A1170" t="str">
            <v>5-1-3-5-08-002</v>
          </cell>
          <cell r="B1170" t="str">
            <v>SERV DE LIMPIEZA Y MANEJO DE DESECHOS COMERCIAL</v>
          </cell>
          <cell r="C1170" t="str">
            <v>COMERCIAL</v>
          </cell>
          <cell r="D1170">
            <v>0</v>
          </cell>
          <cell r="E1170">
            <v>0</v>
          </cell>
        </row>
        <row r="1171">
          <cell r="A1171" t="str">
            <v>5-1-3-5-08-003</v>
          </cell>
          <cell r="B1171" t="str">
            <v>SERV DE LIMPIEZA Y MANEJO DE DESECHOS OPERACION</v>
          </cell>
          <cell r="C1171" t="str">
            <v>OPERACION</v>
          </cell>
          <cell r="D1171">
            <v>0</v>
          </cell>
          <cell r="E1171">
            <v>0</v>
          </cell>
        </row>
        <row r="1172">
          <cell r="A1172" t="str">
            <v>5-1-3-5-08-004</v>
          </cell>
          <cell r="B1172" t="str">
            <v>SERV DE LIMPIEZA Y MANEJO DE DESECHOS SANEAMIENTO</v>
          </cell>
          <cell r="C1172" t="str">
            <v>SANEAMIENTO</v>
          </cell>
          <cell r="D1172">
            <v>0</v>
          </cell>
          <cell r="E1172">
            <v>0</v>
          </cell>
        </row>
        <row r="1173">
          <cell r="A1173" t="str">
            <v>5-1-3-5-09-001</v>
          </cell>
          <cell r="B1173" t="str">
            <v>SERV DE JARDINERIA Y FUMIGACION ADMINISTRACION</v>
          </cell>
          <cell r="C1173" t="str">
            <v>ADMINISTRACION</v>
          </cell>
          <cell r="D1173">
            <v>0</v>
          </cell>
          <cell r="E1173">
            <v>0</v>
          </cell>
        </row>
        <row r="1174">
          <cell r="A1174" t="str">
            <v>5-1-3-5-09-002</v>
          </cell>
          <cell r="B1174" t="str">
            <v>SERV DE JARDINERIA Y FUMIGACION COMERCIAL</v>
          </cell>
          <cell r="C1174" t="str">
            <v>COMERCIAL</v>
          </cell>
          <cell r="D1174">
            <v>0</v>
          </cell>
          <cell r="E1174">
            <v>0</v>
          </cell>
        </row>
        <row r="1175">
          <cell r="A1175" t="str">
            <v>5-1-3-5-09-003</v>
          </cell>
          <cell r="B1175" t="str">
            <v>SERV DE JARDINERIA Y FUMIGACION OPERACION</v>
          </cell>
          <cell r="C1175" t="str">
            <v>OPERACION</v>
          </cell>
          <cell r="D1175">
            <v>0</v>
          </cell>
          <cell r="E1175">
            <v>0</v>
          </cell>
        </row>
        <row r="1176">
          <cell r="A1176" t="str">
            <v>5-1-3-5-09-004</v>
          </cell>
          <cell r="B1176" t="str">
            <v>SERV DE JARDINERIA Y FUMIGACION SANEAMIENTO</v>
          </cell>
          <cell r="C1176" t="str">
            <v>SANEAMIENTO</v>
          </cell>
          <cell r="D1176">
            <v>0</v>
          </cell>
          <cell r="E1176">
            <v>0</v>
          </cell>
        </row>
        <row r="1177">
          <cell r="A1177" t="str">
            <v>5-1-3-5-10-001</v>
          </cell>
          <cell r="B1177" t="str">
            <v>REPARACION MANTENIMIENTO Y CONSERVACIÓN A INFRAESTRUCTURA HIDRAULICA ADMINISTRACION</v>
          </cell>
          <cell r="C1177" t="str">
            <v>ADMINISTRACION</v>
          </cell>
          <cell r="D1177">
            <v>0</v>
          </cell>
          <cell r="E1177">
            <v>0</v>
          </cell>
        </row>
        <row r="1178">
          <cell r="A1178" t="str">
            <v>5-1-3-5-10-002</v>
          </cell>
          <cell r="B1178" t="str">
            <v>REPARACION MANTENIMIENTO Y CONSERVACIÓN A INFRAESTRUCTURA HIDRAULICA COMERCIAL</v>
          </cell>
          <cell r="C1178" t="str">
            <v>COMERCIAL</v>
          </cell>
          <cell r="D1178">
            <v>0</v>
          </cell>
          <cell r="E1178">
            <v>0</v>
          </cell>
        </row>
        <row r="1179">
          <cell r="A1179" t="str">
            <v>'5-1-3-5-10-002-001</v>
          </cell>
          <cell r="B1179" t="str">
            <v xml:space="preserve">Reparación y mantenimiento de tomas domiciliarias </v>
          </cell>
          <cell r="D1179">
            <v>0</v>
          </cell>
          <cell r="E1179">
            <v>0</v>
          </cell>
        </row>
        <row r="1180">
          <cell r="A1180" t="str">
            <v>'5-1-3-5-10-002-002</v>
          </cell>
          <cell r="B1180" t="str">
            <v xml:space="preserve">Reparación y mantenimiento a macro y micromedición </v>
          </cell>
          <cell r="D1180">
            <v>0</v>
          </cell>
          <cell r="E1180">
            <v>0</v>
          </cell>
        </row>
        <row r="1181">
          <cell r="A1181" t="str">
            <v>5-1-3-5-10-003</v>
          </cell>
          <cell r="B1181" t="str">
            <v>REPARACION MANTENIMIENTO Y CONSERVACIÓN A INFRAESTRUCTURA HIDRAULICA OPERACION</v>
          </cell>
          <cell r="C1181" t="str">
            <v>OPERACION</v>
          </cell>
          <cell r="D1181">
            <v>79908.5</v>
          </cell>
          <cell r="E1181">
            <v>75861.72</v>
          </cell>
        </row>
        <row r="1182">
          <cell r="A1182" t="str">
            <v>5-1-3-5-10-003-001</v>
          </cell>
          <cell r="B1182" t="str">
            <v>Reparacion y mantenimiento de tomas domiciliarias OPERACION</v>
          </cell>
          <cell r="C1182" t="str">
            <v>OPERACION</v>
          </cell>
          <cell r="D1182">
            <v>4063.39</v>
          </cell>
          <cell r="E1182">
            <v>0</v>
          </cell>
        </row>
        <row r="1183">
          <cell r="A1183" t="str">
            <v>5-1-3-5-10-003-002</v>
          </cell>
          <cell r="B1183" t="str">
            <v>Reparación y mantenimiento a macro y micromedición OPERACION</v>
          </cell>
          <cell r="C1183" t="str">
            <v>OPERACION</v>
          </cell>
          <cell r="D1183">
            <v>0</v>
          </cell>
          <cell r="E1183">
            <v>0</v>
          </cell>
        </row>
        <row r="1184">
          <cell r="A1184" t="str">
            <v>5-1-3-5-10-003-003</v>
          </cell>
          <cell r="B1184" t="str">
            <v>Reparación, mantenimiento y conservación de fuentes de abastecimiento OPERACION</v>
          </cell>
          <cell r="C1184" t="str">
            <v>OPERACION</v>
          </cell>
          <cell r="D1184">
            <v>27392.68</v>
          </cell>
          <cell r="E1184">
            <v>30530.5</v>
          </cell>
        </row>
        <row r="1185">
          <cell r="A1185" t="str">
            <v>5-1-3-5-10-003-004</v>
          </cell>
          <cell r="B1185" t="str">
            <v>Reparación, mantenimiento y conservación a tanques de almacenamiento y regulación OPERACION</v>
          </cell>
          <cell r="C1185" t="str">
            <v>OPERACION</v>
          </cell>
          <cell r="D1185">
            <v>0</v>
          </cell>
          <cell r="E1185">
            <v>0</v>
          </cell>
        </row>
        <row r="1186">
          <cell r="A1186" t="str">
            <v>5-1-3-5-10-003-005</v>
          </cell>
          <cell r="B1186" t="str">
            <v>Reparación, mantenimiento y conservación a red de conducción OPERACION</v>
          </cell>
          <cell r="C1186" t="str">
            <v>OPERACION</v>
          </cell>
          <cell r="D1186">
            <v>0</v>
          </cell>
          <cell r="E1186">
            <v>500</v>
          </cell>
        </row>
        <row r="1187">
          <cell r="A1187" t="str">
            <v>5-1-3-5-10-003-006</v>
          </cell>
          <cell r="B1187" t="str">
            <v>Reparación, mantenimiento y conservación a red de distribución OPERACION</v>
          </cell>
          <cell r="C1187" t="str">
            <v>OPERACION</v>
          </cell>
          <cell r="D1187">
            <v>48452.43</v>
          </cell>
          <cell r="E1187">
            <v>44831.22</v>
          </cell>
        </row>
        <row r="1188">
          <cell r="A1188" t="str">
            <v>5-1-3-5-10-003-007</v>
          </cell>
          <cell r="B1188" t="str">
            <v>Reparacion y mantenimiento a sistemas de potabilizacion y purificación OPERACION</v>
          </cell>
          <cell r="C1188" t="str">
            <v>OPERACION</v>
          </cell>
          <cell r="D1188">
            <v>0</v>
          </cell>
          <cell r="E1188">
            <v>0</v>
          </cell>
        </row>
        <row r="1189">
          <cell r="A1189" t="str">
            <v>5-1-3-5-10-004</v>
          </cell>
          <cell r="B1189" t="str">
            <v>REPARACION MANTENIMIENTO Y CONSERVACIÓN A INFRAESTRUCTURA HIDRAULICA SANEAMIENTO</v>
          </cell>
          <cell r="C1189" t="str">
            <v>SANEAMIENTO</v>
          </cell>
          <cell r="D1189">
            <v>0</v>
          </cell>
          <cell r="E1189">
            <v>0</v>
          </cell>
        </row>
        <row r="1190">
          <cell r="A1190" t="str">
            <v>5-1-3-5-11-001</v>
          </cell>
          <cell r="B1190" t="str">
            <v>REPARACION MANTENIMIENTO Y CONSERVACIÓN A INFRAESTRUCTURA DE ALCANTARILLADO Y SANEAMIENTO ADMINISTRACION</v>
          </cell>
          <cell r="C1190" t="str">
            <v>ADMINISTRACION</v>
          </cell>
          <cell r="D1190">
            <v>0</v>
          </cell>
          <cell r="E1190">
            <v>0</v>
          </cell>
        </row>
        <row r="1191">
          <cell r="A1191" t="str">
            <v>5-1-3-5-11-002</v>
          </cell>
          <cell r="B1191" t="str">
            <v>REPARACION MANTENIMIENTO Y CONSERVACIÓN A INFRAESTRUCTURA DE ALCANTARILLADO Y SANEAMIENTO COMERCIAL</v>
          </cell>
          <cell r="C1191" t="str">
            <v>COMERCIAL</v>
          </cell>
          <cell r="D1191">
            <v>0</v>
          </cell>
          <cell r="E1191">
            <v>0</v>
          </cell>
        </row>
        <row r="1192">
          <cell r="A1192" t="str">
            <v>5-1-3-5-11-003</v>
          </cell>
          <cell r="B1192" t="str">
            <v>REPARACION MANTENIMIENTO Y CONSERVACIÓN A INFRAESTRUCTURA DE ALCANTARILLADO Y SANEAMIENTO OPERACION</v>
          </cell>
          <cell r="C1192" t="str">
            <v>OPERACION</v>
          </cell>
          <cell r="D1192">
            <v>0</v>
          </cell>
          <cell r="E1192">
            <v>0</v>
          </cell>
        </row>
        <row r="1193">
          <cell r="A1193" t="str">
            <v>5-1-3-5-11-003-001</v>
          </cell>
          <cell r="B1193" t="str">
            <v>Reparación, mantenimiento y conservación a red de atarjeas OPERACION</v>
          </cell>
          <cell r="C1193" t="str">
            <v>OPERACION</v>
          </cell>
          <cell r="D1193">
            <v>0</v>
          </cell>
          <cell r="E1193">
            <v>0</v>
          </cell>
        </row>
        <row r="1194">
          <cell r="A1194" t="str">
            <v>5-1-3-5-11-003-002</v>
          </cell>
          <cell r="B1194" t="str">
            <v>Reparación, mantenimiento y conservación a colectores y subcolectores OPERACION</v>
          </cell>
          <cell r="C1194" t="str">
            <v>OPERACION</v>
          </cell>
          <cell r="D1194">
            <v>0</v>
          </cell>
          <cell r="E1194">
            <v>0</v>
          </cell>
        </row>
        <row r="1195">
          <cell r="A1195" t="str">
            <v>5-1-3-5-11-003-003</v>
          </cell>
          <cell r="B1195" t="str">
            <v>Reparación, mantenimiento y conservación a sistemas de tratamiento OPERACION</v>
          </cell>
          <cell r="C1195" t="str">
            <v>OPERACION</v>
          </cell>
          <cell r="D1195">
            <v>0</v>
          </cell>
          <cell r="E1195">
            <v>0</v>
          </cell>
        </row>
        <row r="1196">
          <cell r="A1196" t="str">
            <v>5-1-3-5-11-003-004</v>
          </cell>
          <cell r="B1196" t="str">
            <v>Reparación, mantenimiento y conservación a red morada OPERACION</v>
          </cell>
          <cell r="C1196" t="str">
            <v>OPERACION</v>
          </cell>
          <cell r="D1196">
            <v>0</v>
          </cell>
          <cell r="E1196">
            <v>0</v>
          </cell>
        </row>
        <row r="1197">
          <cell r="A1197" t="str">
            <v>5-1-3-5-11-003-005</v>
          </cell>
          <cell r="B1197" t="str">
            <v>Otros servicios OPERACION</v>
          </cell>
          <cell r="C1197" t="str">
            <v>OPERACION</v>
          </cell>
          <cell r="D1197">
            <v>0</v>
          </cell>
          <cell r="E1197">
            <v>4260</v>
          </cell>
        </row>
        <row r="1198">
          <cell r="A1198" t="str">
            <v>5-1-3-5-11-003-006</v>
          </cell>
          <cell r="B1198" t="str">
            <v>Reparacion de afectaciones OPERACION</v>
          </cell>
          <cell r="C1198" t="str">
            <v>OPERACION</v>
          </cell>
          <cell r="D1198">
            <v>0</v>
          </cell>
          <cell r="E1198">
            <v>0</v>
          </cell>
        </row>
        <row r="1199">
          <cell r="A1199" t="str">
            <v>5-1-3-5-11-004</v>
          </cell>
          <cell r="B1199" t="str">
            <v>REPARACION MANTENIMIENTO Y CONSERVACIÓN A INFRAESTRUCTURA DE ALCANTARILLADO Y SANEAMIENTO SANEAMIENTO</v>
          </cell>
          <cell r="C1199" t="str">
            <v>SANEAMIENTO</v>
          </cell>
          <cell r="D1199">
            <v>0</v>
          </cell>
          <cell r="E1199">
            <v>0</v>
          </cell>
        </row>
        <row r="1200">
          <cell r="A1200" t="str">
            <v>5-1-3-5-12</v>
          </cell>
          <cell r="B1200" t="str">
            <v xml:space="preserve">REPARACIÓN Y MANTENIMIENTO DE EQUIPO DE RADIO Y COMUNICACIÓN </v>
          </cell>
          <cell r="D1200">
            <v>0</v>
          </cell>
          <cell r="E1200">
            <v>0</v>
          </cell>
        </row>
        <row r="1201">
          <cell r="A1201" t="str">
            <v>5-1-3-5-12-001</v>
          </cell>
          <cell r="B1201" t="str">
            <v>REPARACIÓN Y MANTENIMIENTO DE EQUIPO DE RADIO Y COMUNICACIÓN ADMINISTRACION</v>
          </cell>
          <cell r="C1201" t="str">
            <v>ADMINISTRACION</v>
          </cell>
          <cell r="D1201">
            <v>0</v>
          </cell>
          <cell r="E1201">
            <v>0</v>
          </cell>
        </row>
        <row r="1202">
          <cell r="A1202" t="str">
            <v>5-1-3-5-12-002</v>
          </cell>
          <cell r="B1202" t="str">
            <v>REPARACIÓN Y MANTENIMIENTO DE EQUIPO DE RADIO Y COMUNICACIÓN COMERCIAL</v>
          </cell>
          <cell r="C1202" t="str">
            <v>COMERCIAL</v>
          </cell>
          <cell r="D1202">
            <v>0</v>
          </cell>
          <cell r="E1202">
            <v>0</v>
          </cell>
        </row>
        <row r="1203">
          <cell r="A1203" t="str">
            <v>5-1-3-5-12-003</v>
          </cell>
          <cell r="B1203" t="str">
            <v>Reparacion y mantenimiento de equipo  de ingeniería (telemetria) OPERACION</v>
          </cell>
          <cell r="C1203" t="str">
            <v>OPERACION</v>
          </cell>
          <cell r="D1203">
            <v>0</v>
          </cell>
          <cell r="E1203">
            <v>0</v>
          </cell>
        </row>
        <row r="1204">
          <cell r="A1204" t="str">
            <v>5-1-3-5-12-003-002</v>
          </cell>
          <cell r="B1204" t="str">
            <v>Reparacion y mantenimiento de equipo de cloración OPERACION</v>
          </cell>
          <cell r="C1204" t="str">
            <v>OPERACION</v>
          </cell>
          <cell r="D1204">
            <v>0</v>
          </cell>
          <cell r="E1204">
            <v>0</v>
          </cell>
        </row>
        <row r="1205">
          <cell r="A1205" t="str">
            <v>5-1-3-5-12-003-003</v>
          </cell>
          <cell r="B1205" t="str">
            <v>Reparacion y mantenimiento de equipo de Bombeo e instalaciones electricas OPERACION</v>
          </cell>
          <cell r="C1205" t="str">
            <v>OPERACION</v>
          </cell>
          <cell r="D1205">
            <v>0</v>
          </cell>
          <cell r="E1205">
            <v>0</v>
          </cell>
        </row>
        <row r="1206">
          <cell r="A1206" t="str">
            <v>5-1-3-5-12-003-004</v>
          </cell>
          <cell r="B1206" t="str">
            <v>Reparacion y mantenimiento de otros equipos y herramienta(LABORATORIO) OPERACION</v>
          </cell>
          <cell r="C1206" t="str">
            <v>OPERACION</v>
          </cell>
          <cell r="D1206">
            <v>0</v>
          </cell>
          <cell r="E1206">
            <v>0</v>
          </cell>
        </row>
        <row r="1207">
          <cell r="A1207" t="str">
            <v>5-1-3-5-12-003-005</v>
          </cell>
          <cell r="B1207" t="str">
            <v>Reparacion y mantenimiento de equipo de radio y comunición OPERACION</v>
          </cell>
          <cell r="C1207" t="str">
            <v>OPERACION</v>
          </cell>
          <cell r="D1207">
            <v>0</v>
          </cell>
          <cell r="E1207">
            <v>0</v>
          </cell>
        </row>
        <row r="1208">
          <cell r="A1208" t="str">
            <v>5-1-3-5-12-004</v>
          </cell>
          <cell r="B1208" t="str">
            <v>REPARACIÓN Y MANTENIMIENTO DE EQUIPO DE RADIO Y COMUNICACIÓN SANEAMIENTO</v>
          </cell>
          <cell r="C1208" t="str">
            <v>SANEAMIENTO</v>
          </cell>
          <cell r="D1208">
            <v>0</v>
          </cell>
          <cell r="E1208">
            <v>0</v>
          </cell>
        </row>
        <row r="1209">
          <cell r="A1209" t="str">
            <v>5-1-3-5-13-003</v>
          </cell>
          <cell r="B1209" t="str">
            <v>Reparacion y Mantenimiento Equipo de Ingenieria OPERACION</v>
          </cell>
          <cell r="C1209" t="str">
            <v>OPERACION</v>
          </cell>
          <cell r="D1209">
            <v>0</v>
          </cell>
          <cell r="E1209">
            <v>0</v>
          </cell>
        </row>
        <row r="1210">
          <cell r="A1210" t="str">
            <v>5-1-3-5-14-003</v>
          </cell>
          <cell r="B1210" t="str">
            <v>Reparacion y Mantenimiento Equipo de Cloracion-Op OPERACION</v>
          </cell>
          <cell r="C1210" t="str">
            <v>OPERACION</v>
          </cell>
          <cell r="D1210">
            <v>0</v>
          </cell>
          <cell r="E1210">
            <v>0</v>
          </cell>
        </row>
        <row r="1211">
          <cell r="A1211" t="str">
            <v>5-1-3-5-15-003</v>
          </cell>
          <cell r="B1211" t="str">
            <v>REPARACION Y MANTENIMIENTO  EQUIPO DE BOMBEO E INSTALACIONES ELECTRICAS OPERACION</v>
          </cell>
          <cell r="C1211" t="str">
            <v>OPERACION</v>
          </cell>
          <cell r="D1211">
            <v>0</v>
          </cell>
          <cell r="E1211">
            <v>0</v>
          </cell>
        </row>
        <row r="1212">
          <cell r="A1212" t="str">
            <v>5-1-3-5-15-004</v>
          </cell>
          <cell r="B1212" t="str">
            <v>REPARACION Y MANTENIMIENTO EQUIPO DE BOMBEO E INST ELECTRICAS SANEAMIENTO</v>
          </cell>
          <cell r="C1212" t="str">
            <v>SANEAMIENTO</v>
          </cell>
          <cell r="D1212">
            <v>0</v>
          </cell>
          <cell r="E1212">
            <v>0</v>
          </cell>
        </row>
        <row r="1213">
          <cell r="A1213" t="str">
            <v>5-1-3-6</v>
          </cell>
          <cell r="B1213" t="str">
            <v xml:space="preserve">SERVICIOS DE COMUNICACIÓN SOCIAL Y PUBLICIDAD </v>
          </cell>
          <cell r="D1213">
            <v>0</v>
          </cell>
          <cell r="E1213">
            <v>0</v>
          </cell>
        </row>
        <row r="1214">
          <cell r="A1214" t="str">
            <v>5-1-3-6-01-001</v>
          </cell>
          <cell r="B1214" t="str">
            <v>DIFUSION POR RADIO, TV Y OTROS MEDIOS MJS SOBRE PROGRAM Y ACT GUBERNAM. ADMINISTRACION</v>
          </cell>
          <cell r="C1214" t="str">
            <v>ADMINISTRACION</v>
          </cell>
          <cell r="D1214">
            <v>0</v>
          </cell>
          <cell r="E1214">
            <v>0</v>
          </cell>
        </row>
        <row r="1215">
          <cell r="A1215" t="str">
            <v>5-1-3-6-01-002</v>
          </cell>
          <cell r="B1215" t="str">
            <v>DIFUSION POR RADIO, TV Y OTROS MEDIOS MJS SOBRE PROGRAM Y ACT GUBERNAM. COMERCIAL</v>
          </cell>
          <cell r="C1215" t="str">
            <v>COMERCIAL</v>
          </cell>
          <cell r="D1215">
            <v>0</v>
          </cell>
          <cell r="E1215">
            <v>0</v>
          </cell>
        </row>
        <row r="1216">
          <cell r="A1216" t="str">
            <v>5-1-3-6-01-003</v>
          </cell>
          <cell r="B1216" t="str">
            <v>DIFUSION POR RADIO, TV Y OTROS MEDIOS MJS SOBRE PROGRAM Y ACT GUBERNAM. OPERACION</v>
          </cell>
          <cell r="C1216" t="str">
            <v>OPERACION</v>
          </cell>
          <cell r="D1216">
            <v>0</v>
          </cell>
          <cell r="E1216">
            <v>0</v>
          </cell>
        </row>
        <row r="1217">
          <cell r="A1217" t="str">
            <v>5-1-3-6-01-004</v>
          </cell>
          <cell r="B1217" t="str">
            <v>DIFUSION POR RADIO, TV Y OTROS MEDIOS MJS SOBRE PROGRAM Y ACT GUBERNAM. SANEAMIENTO</v>
          </cell>
          <cell r="C1217" t="str">
            <v>SANEAMIENTO</v>
          </cell>
          <cell r="D1217">
            <v>0</v>
          </cell>
          <cell r="E1217">
            <v>0</v>
          </cell>
        </row>
        <row r="1218">
          <cell r="A1218" t="str">
            <v>5-1-3-6-02-001</v>
          </cell>
          <cell r="B1218" t="str">
            <v>DIFUSION POR RADIO, TV Y OTROS MEDIOS MJS COMERCIALES P/VTA DE BIENES O SERVICIOS ADMINISTRACION</v>
          </cell>
          <cell r="C1218" t="str">
            <v>ADMINISTRACION</v>
          </cell>
          <cell r="D1218">
            <v>0</v>
          </cell>
          <cell r="E1218">
            <v>0</v>
          </cell>
        </row>
        <row r="1219">
          <cell r="A1219" t="str">
            <v>5-1-3-6-02-002</v>
          </cell>
          <cell r="B1219" t="str">
            <v>DIFUSION POR RADIO, TV Y OTROS MEDIOS MJS COMERCIALES P/VTA DE BIENES O SERVICIOS COMERCIAL</v>
          </cell>
          <cell r="C1219" t="str">
            <v>COMERCIAL</v>
          </cell>
          <cell r="D1219">
            <v>0</v>
          </cell>
          <cell r="E1219">
            <v>0</v>
          </cell>
        </row>
        <row r="1220">
          <cell r="A1220" t="str">
            <v>5-1-3-6-02-003</v>
          </cell>
          <cell r="B1220" t="str">
            <v>DIFUSION POR RADIO, TV Y OTROS MEDIOS MJS COMERCIALES P/VTA DE BIENES O SERVICIOS OPERACION</v>
          </cell>
          <cell r="C1220" t="str">
            <v>OPERACION</v>
          </cell>
          <cell r="D1220">
            <v>0</v>
          </cell>
          <cell r="E1220">
            <v>0</v>
          </cell>
        </row>
        <row r="1221">
          <cell r="A1221" t="str">
            <v>5-1-3-6-02-004</v>
          </cell>
          <cell r="B1221" t="str">
            <v>DIFUSION POR RADIO, TV Y OTROS MEDIOS MJS COMERCIALES P/VTA DE BIENES O SERVICIOS SANEAMIENTO</v>
          </cell>
          <cell r="C1221" t="str">
            <v>SANEAMIENTO</v>
          </cell>
          <cell r="D1221">
            <v>0</v>
          </cell>
          <cell r="E1221">
            <v>0</v>
          </cell>
        </row>
        <row r="1222">
          <cell r="A1222" t="str">
            <v>5-1-3-6-03-001</v>
          </cell>
          <cell r="B1222" t="str">
            <v>SERV DE CREATIVIDAD, PREPRODUCCION Y PRODUCCION DE PUBLICIDAD, EXCEPTO INTERNET ADMINISTRACION</v>
          </cell>
          <cell r="C1222" t="str">
            <v>ADMINISTRACION</v>
          </cell>
          <cell r="D1222">
            <v>0</v>
          </cell>
          <cell r="E1222">
            <v>0</v>
          </cell>
        </row>
        <row r="1223">
          <cell r="A1223" t="str">
            <v>5-1-3-6-03-002</v>
          </cell>
          <cell r="B1223" t="str">
            <v>SERV DE CREATIVIDAD, PREPRODUCCION Y PRODUCCION DE PUBLICIDAD, EXCEPTO INTERNET COMERCIAL</v>
          </cell>
          <cell r="C1223" t="str">
            <v>COMERCIAL</v>
          </cell>
          <cell r="D1223">
            <v>0</v>
          </cell>
          <cell r="E1223">
            <v>0</v>
          </cell>
        </row>
        <row r="1224">
          <cell r="A1224" t="str">
            <v>5-1-3-6-03-003</v>
          </cell>
          <cell r="B1224" t="str">
            <v>SERV DE CREATIVIDAD, PREPRODUCCION Y PRODUCCION DE PUBLICIDAD, EXCEPTO INTERNET OPERACION</v>
          </cell>
          <cell r="C1224" t="str">
            <v>OPERACION</v>
          </cell>
          <cell r="D1224">
            <v>0</v>
          </cell>
          <cell r="E1224">
            <v>0</v>
          </cell>
        </row>
        <row r="1225">
          <cell r="A1225" t="str">
            <v>5-1-3-6-03-004</v>
          </cell>
          <cell r="B1225" t="str">
            <v>SERV DE CREATIVIDAD, PREPRODUCCION Y PRODUCCION DE PUBLICIDAD, EXCEPTO INTERNET SANEAMIENTO</v>
          </cell>
          <cell r="C1225" t="str">
            <v>SANEAMIENTO</v>
          </cell>
          <cell r="D1225">
            <v>0</v>
          </cell>
          <cell r="E1225">
            <v>0</v>
          </cell>
        </row>
        <row r="1226">
          <cell r="A1226" t="str">
            <v>5-1-3-6-04-001</v>
          </cell>
          <cell r="B1226" t="str">
            <v>SERV DE REVELADO DE FOTOGRAFIA ADMINISTRACION</v>
          </cell>
          <cell r="C1226" t="str">
            <v>ADMINISTRACION</v>
          </cell>
          <cell r="D1226">
            <v>0</v>
          </cell>
          <cell r="E1226">
            <v>0</v>
          </cell>
        </row>
        <row r="1227">
          <cell r="A1227" t="str">
            <v>5-1-3-6-04-002</v>
          </cell>
          <cell r="B1227" t="str">
            <v>SERV DE REVELADO DE FOTOGRAFIA COMERCIAL</v>
          </cell>
          <cell r="C1227" t="str">
            <v>COMERCIAL</v>
          </cell>
          <cell r="D1227">
            <v>0</v>
          </cell>
          <cell r="E1227">
            <v>0</v>
          </cell>
        </row>
        <row r="1228">
          <cell r="A1228" t="str">
            <v>5-1-3-6-04-003</v>
          </cell>
          <cell r="B1228" t="str">
            <v>SERV DE REVELADO DE FOTOGRAFIA OPERACION</v>
          </cell>
          <cell r="C1228" t="str">
            <v>OPERACION</v>
          </cell>
          <cell r="D1228">
            <v>0</v>
          </cell>
          <cell r="E1228">
            <v>0</v>
          </cell>
        </row>
        <row r="1229">
          <cell r="A1229" t="str">
            <v>5-1-3-6-04-004</v>
          </cell>
          <cell r="B1229" t="str">
            <v>SERV DE REVELADO DE FOTOGRAFIA SANEAMIENTO</v>
          </cell>
          <cell r="C1229" t="str">
            <v>SANEAMIENTO</v>
          </cell>
          <cell r="D1229">
            <v>0</v>
          </cell>
          <cell r="E1229">
            <v>0</v>
          </cell>
        </row>
        <row r="1230">
          <cell r="A1230" t="str">
            <v>5-1-3-6-05-001</v>
          </cell>
          <cell r="B1230" t="str">
            <v>SERV DE LA INDUSTRIA FILMICA, DEL SONIDO Y DEL VIDEO ADMINISTRACION</v>
          </cell>
          <cell r="C1230" t="str">
            <v>ADMINISTRACION</v>
          </cell>
          <cell r="D1230">
            <v>0</v>
          </cell>
          <cell r="E1230">
            <v>0</v>
          </cell>
        </row>
        <row r="1231">
          <cell r="A1231" t="str">
            <v>5-1-3-6-05-002</v>
          </cell>
          <cell r="B1231" t="str">
            <v>SERV DE LA INDUSTRIA FILMICA, DEL SONIDO Y DEL VIDEO COMERCIAL</v>
          </cell>
          <cell r="C1231" t="str">
            <v>COMERCIAL</v>
          </cell>
          <cell r="D1231">
            <v>0</v>
          </cell>
          <cell r="E1231">
            <v>0</v>
          </cell>
        </row>
        <row r="1232">
          <cell r="A1232" t="str">
            <v>5-1-3-6-05-003</v>
          </cell>
          <cell r="B1232" t="str">
            <v>SERV DE LA INDUSTRIA FILMICA, DEL SONIDO Y DEL VIDEO OPERACION</v>
          </cell>
          <cell r="C1232" t="str">
            <v>OPERACION</v>
          </cell>
          <cell r="D1232">
            <v>0</v>
          </cell>
          <cell r="E1232">
            <v>0</v>
          </cell>
        </row>
        <row r="1233">
          <cell r="A1233" t="str">
            <v>5-1-3-6-05-004</v>
          </cell>
          <cell r="B1233" t="str">
            <v>SERV DE LA INDUSTRIA FILMICA, DEL SONIDO Y DEL VIDEO SANEAMIENTO</v>
          </cell>
          <cell r="C1233" t="str">
            <v>SANEAMIENTO</v>
          </cell>
          <cell r="D1233">
            <v>0</v>
          </cell>
          <cell r="E1233">
            <v>0</v>
          </cell>
        </row>
        <row r="1234">
          <cell r="A1234" t="str">
            <v>5-1-3-6-06-001</v>
          </cell>
          <cell r="B1234" t="str">
            <v>SERV DE CREACION Y DIFUSION DE CONTENIDO EXCLUSIVAMENTE A TRAVES DE INTERNET ADMINISTRACION</v>
          </cell>
          <cell r="C1234" t="str">
            <v>ADMINISTRACION</v>
          </cell>
          <cell r="D1234">
            <v>0</v>
          </cell>
          <cell r="E1234">
            <v>0</v>
          </cell>
        </row>
        <row r="1235">
          <cell r="A1235" t="str">
            <v>5-1-3-6-06-002</v>
          </cell>
          <cell r="B1235" t="str">
            <v>SERV DE CREACION Y DIFUSION DE CONTENIDO EXCLUSIVAMENTE A TRAVES DE INTERNET COMERCIAL</v>
          </cell>
          <cell r="C1235" t="str">
            <v>COMERCIAL</v>
          </cell>
          <cell r="D1235">
            <v>0</v>
          </cell>
          <cell r="E1235">
            <v>0</v>
          </cell>
        </row>
        <row r="1236">
          <cell r="A1236" t="str">
            <v>5-1-3-6-06-003</v>
          </cell>
          <cell r="B1236" t="str">
            <v>SERV DE CREACION Y DIFUSION DE CONTENIDO EXCLUSIVAMENTE A TRAVES DE INTERNET OPERACION</v>
          </cell>
          <cell r="C1236" t="str">
            <v>OPERACION</v>
          </cell>
          <cell r="D1236">
            <v>0</v>
          </cell>
          <cell r="E1236">
            <v>0</v>
          </cell>
        </row>
        <row r="1237">
          <cell r="A1237" t="str">
            <v>5-1-3-6-06-004</v>
          </cell>
          <cell r="B1237" t="str">
            <v>SERV DE CREACION Y DIFUSION DE CONTENIDO EXCLUSIVAMENTE A TRAVES DE INTERNET SANEAMIENTO</v>
          </cell>
          <cell r="C1237" t="str">
            <v>SANEAMIENTO</v>
          </cell>
          <cell r="D1237">
            <v>0</v>
          </cell>
          <cell r="E1237">
            <v>0</v>
          </cell>
        </row>
        <row r="1238">
          <cell r="A1238" t="str">
            <v>5-1-3-6-09-001</v>
          </cell>
          <cell r="B1238" t="str">
            <v>OTROS SERVICIOS DE INFORMACION ADMINISTRACION</v>
          </cell>
          <cell r="C1238" t="str">
            <v>ADMINISTRACION</v>
          </cell>
          <cell r="D1238">
            <v>0</v>
          </cell>
          <cell r="E1238">
            <v>0</v>
          </cell>
        </row>
        <row r="1239">
          <cell r="A1239" t="str">
            <v>5-1-3-6-09-002</v>
          </cell>
          <cell r="B1239" t="str">
            <v>OTROS SERVICIOS DE INFORMACION COMERCIAL</v>
          </cell>
          <cell r="C1239" t="str">
            <v>COMERCIAL</v>
          </cell>
          <cell r="D1239">
            <v>0</v>
          </cell>
          <cell r="E1239">
            <v>0</v>
          </cell>
        </row>
        <row r="1240">
          <cell r="A1240" t="str">
            <v>5-1-3-6-09-003</v>
          </cell>
          <cell r="B1240" t="str">
            <v>OTROS SERVICIOS DE INFORMACION OPERACION</v>
          </cell>
          <cell r="C1240" t="str">
            <v>OPERACION</v>
          </cell>
          <cell r="D1240">
            <v>0</v>
          </cell>
          <cell r="E1240">
            <v>0</v>
          </cell>
        </row>
        <row r="1241">
          <cell r="A1241" t="str">
            <v>5-1-3-6-09-004</v>
          </cell>
          <cell r="B1241" t="str">
            <v>OTROS SERVICIOS DE INFORMACION SANEAMIENTO</v>
          </cell>
          <cell r="C1241" t="str">
            <v>SANEAMIENTO</v>
          </cell>
          <cell r="D1241">
            <v>0</v>
          </cell>
          <cell r="E1241">
            <v>0</v>
          </cell>
        </row>
        <row r="1242">
          <cell r="A1242" t="str">
            <v>5-1-3-7</v>
          </cell>
          <cell r="B1242" t="str">
            <v xml:space="preserve">SERVICIOS DE TRASLADO Y VIATICOS </v>
          </cell>
          <cell r="D1242">
            <v>87179.37</v>
          </cell>
          <cell r="E1242">
            <v>75522.95</v>
          </cell>
        </row>
        <row r="1243">
          <cell r="A1243" t="str">
            <v>5-1-3-7-01-001</v>
          </cell>
          <cell r="B1243" t="str">
            <v>PASAJES AEREOS ADMINISTRACION</v>
          </cell>
          <cell r="C1243" t="str">
            <v>ADMINISTRACION</v>
          </cell>
          <cell r="D1243">
            <v>0</v>
          </cell>
          <cell r="E1243">
            <v>0</v>
          </cell>
        </row>
        <row r="1244">
          <cell r="A1244" t="str">
            <v>5-1-3-7-01-002</v>
          </cell>
          <cell r="B1244" t="str">
            <v>PASAJES AEREOS COMERCIAL</v>
          </cell>
          <cell r="C1244" t="str">
            <v>COMERCIAL</v>
          </cell>
          <cell r="D1244">
            <v>0</v>
          </cell>
          <cell r="E1244">
            <v>0</v>
          </cell>
        </row>
        <row r="1245">
          <cell r="A1245" t="str">
            <v>5-1-3-7-01-003</v>
          </cell>
          <cell r="B1245" t="str">
            <v>PASAJES AEREOS OPERACION</v>
          </cell>
          <cell r="C1245" t="str">
            <v>OPERACION</v>
          </cell>
          <cell r="D1245">
            <v>0</v>
          </cell>
          <cell r="E1245">
            <v>0</v>
          </cell>
        </row>
        <row r="1246">
          <cell r="A1246" t="str">
            <v>5-1-3-7-01-004</v>
          </cell>
          <cell r="B1246" t="str">
            <v>PASAJES AEREOS SANEAMIENTO</v>
          </cell>
          <cell r="C1246" t="str">
            <v>SANEAMIENTO</v>
          </cell>
          <cell r="D1246">
            <v>0</v>
          </cell>
          <cell r="E1246">
            <v>0</v>
          </cell>
        </row>
        <row r="1247">
          <cell r="A1247" t="str">
            <v>5-1-3-7-02-001</v>
          </cell>
          <cell r="B1247" t="str">
            <v>PASAJES TERRESTRES ADMINISTRACION</v>
          </cell>
          <cell r="C1247" t="str">
            <v>ADMINISTRACION</v>
          </cell>
          <cell r="D1247">
            <v>0</v>
          </cell>
          <cell r="E1247">
            <v>0</v>
          </cell>
        </row>
        <row r="1248">
          <cell r="A1248" t="str">
            <v>5-1-3-7-02-002</v>
          </cell>
          <cell r="B1248" t="str">
            <v>PASAJES TERRESTRES COMERCIAL</v>
          </cell>
          <cell r="C1248" t="str">
            <v>COMERCIAL</v>
          </cell>
          <cell r="D1248">
            <v>0</v>
          </cell>
          <cell r="E1248">
            <v>0</v>
          </cell>
        </row>
        <row r="1249">
          <cell r="A1249" t="str">
            <v>5-1-3-7-02-003</v>
          </cell>
          <cell r="B1249" t="str">
            <v>PASAJES TERRESTRES OPERACION</v>
          </cell>
          <cell r="C1249" t="str">
            <v>OPERACION</v>
          </cell>
          <cell r="D1249">
            <v>0</v>
          </cell>
          <cell r="E1249">
            <v>0</v>
          </cell>
        </row>
        <row r="1250">
          <cell r="A1250" t="str">
            <v>5-1-3-7-02-004</v>
          </cell>
          <cell r="B1250" t="str">
            <v>PASAJES TERRESTRES SANEAMIENTO</v>
          </cell>
          <cell r="C1250" t="str">
            <v>SANEAMIENTO</v>
          </cell>
          <cell r="D1250">
            <v>0</v>
          </cell>
          <cell r="E1250">
            <v>0</v>
          </cell>
        </row>
        <row r="1251">
          <cell r="A1251" t="str">
            <v>5-1-3-7-03-001</v>
          </cell>
          <cell r="B1251" t="str">
            <v>PASAJES MARITIMOS, LACUSTRES Y FLUVIALES ADMINISTRACION</v>
          </cell>
          <cell r="C1251" t="str">
            <v>ADMINISTRACION</v>
          </cell>
          <cell r="D1251">
            <v>0</v>
          </cell>
          <cell r="E1251">
            <v>0</v>
          </cell>
        </row>
        <row r="1252">
          <cell r="A1252" t="str">
            <v>5-1-3-7-03-002</v>
          </cell>
          <cell r="B1252" t="str">
            <v>PASAJES MARITIMOS, LACUSTRES Y FLUVIALES COMERCIAL</v>
          </cell>
          <cell r="C1252" t="str">
            <v>COMERCIAL</v>
          </cell>
          <cell r="D1252">
            <v>0</v>
          </cell>
          <cell r="E1252">
            <v>0</v>
          </cell>
        </row>
        <row r="1253">
          <cell r="A1253" t="str">
            <v>5-1-3-7-03-003</v>
          </cell>
          <cell r="B1253" t="str">
            <v>PASAJES MARITIMOS, LACUSTRES Y FLUVIALES OPERACION</v>
          </cell>
          <cell r="C1253" t="str">
            <v>OPERACION</v>
          </cell>
          <cell r="D1253">
            <v>0</v>
          </cell>
          <cell r="E1253">
            <v>0</v>
          </cell>
        </row>
        <row r="1254">
          <cell r="A1254" t="str">
            <v>5-1-3-7-03-004</v>
          </cell>
          <cell r="B1254" t="str">
            <v>PASAJES MARITIMOS, LACUSTRES Y FLUVIALES SANEAMIENTO</v>
          </cell>
          <cell r="C1254" t="str">
            <v>SANEAMIENTO</v>
          </cell>
          <cell r="D1254">
            <v>0</v>
          </cell>
          <cell r="E1254">
            <v>0</v>
          </cell>
        </row>
        <row r="1255">
          <cell r="A1255" t="str">
            <v>5-1-3-7-04-001</v>
          </cell>
          <cell r="B1255" t="str">
            <v>AUTOTRANSPORTE ADMINISTRACION</v>
          </cell>
          <cell r="C1255" t="str">
            <v>ADMINISTRACION</v>
          </cell>
          <cell r="D1255">
            <v>0</v>
          </cell>
          <cell r="E1255">
            <v>0</v>
          </cell>
        </row>
        <row r="1256">
          <cell r="A1256" t="str">
            <v>5-1-3-7-04-002</v>
          </cell>
          <cell r="B1256" t="str">
            <v>AUTOTRANSPORTE COMERCIAL</v>
          </cell>
          <cell r="C1256" t="str">
            <v>COMERCIAL</v>
          </cell>
          <cell r="D1256">
            <v>0</v>
          </cell>
          <cell r="E1256">
            <v>0</v>
          </cell>
        </row>
        <row r="1257">
          <cell r="A1257" t="str">
            <v>5-1-3-7-04-003</v>
          </cell>
          <cell r="B1257" t="str">
            <v>AUTOTRANSPORTE OPERACION</v>
          </cell>
          <cell r="C1257" t="str">
            <v>OPERACION</v>
          </cell>
          <cell r="D1257">
            <v>0</v>
          </cell>
          <cell r="E1257">
            <v>0</v>
          </cell>
        </row>
        <row r="1258">
          <cell r="A1258" t="str">
            <v>5-1-3-7-04-004</v>
          </cell>
          <cell r="B1258" t="str">
            <v>AUTOTRANSPORTE SANEAMIENTO</v>
          </cell>
          <cell r="C1258" t="str">
            <v>SANEAMIENTO</v>
          </cell>
          <cell r="D1258">
            <v>0</v>
          </cell>
          <cell r="E1258">
            <v>0</v>
          </cell>
        </row>
        <row r="1259">
          <cell r="A1259" t="str">
            <v>5-1-3-7-05-001</v>
          </cell>
          <cell r="B1259" t="str">
            <v>VIATICOS EN EL PAIS ADMINISTRACION</v>
          </cell>
          <cell r="C1259" t="str">
            <v>ADMINISTRACION</v>
          </cell>
          <cell r="D1259">
            <v>22157</v>
          </cell>
          <cell r="E1259">
            <v>36526.03</v>
          </cell>
        </row>
        <row r="1260">
          <cell r="A1260" t="str">
            <v>5-1-3-7-05-003</v>
          </cell>
          <cell r="B1260" t="str">
            <v>VIATICOS EN EL PAIS OPERACION</v>
          </cell>
          <cell r="C1260" t="str">
            <v>OPERACION</v>
          </cell>
          <cell r="D1260">
            <v>65022.37</v>
          </cell>
          <cell r="E1260">
            <v>37930.71</v>
          </cell>
        </row>
        <row r="1261">
          <cell r="A1261" t="str">
            <v>5-1-3-7-05-004</v>
          </cell>
          <cell r="B1261" t="str">
            <v>VIATICOS EN EL PAIS SANEAMIENTO</v>
          </cell>
          <cell r="C1261" t="str">
            <v>SANEAMIENTO</v>
          </cell>
          <cell r="D1261">
            <v>0</v>
          </cell>
          <cell r="E1261">
            <v>0</v>
          </cell>
        </row>
        <row r="1262">
          <cell r="A1262" t="str">
            <v>5-1-3-7-06-001</v>
          </cell>
          <cell r="B1262" t="str">
            <v>VIATICOS EN EL EXTRANJERO ADMINISTRACION</v>
          </cell>
          <cell r="C1262" t="str">
            <v>ADMINISTRACION</v>
          </cell>
          <cell r="D1262">
            <v>0</v>
          </cell>
          <cell r="E1262">
            <v>0</v>
          </cell>
        </row>
        <row r="1263">
          <cell r="A1263" t="str">
            <v>5-1-3-7-06-003</v>
          </cell>
          <cell r="B1263" t="str">
            <v>VIATICOS EN EL EXTRANJERO OPERACION</v>
          </cell>
          <cell r="C1263" t="str">
            <v>OPERACION</v>
          </cell>
          <cell r="D1263">
            <v>0</v>
          </cell>
          <cell r="E1263">
            <v>0</v>
          </cell>
        </row>
        <row r="1264">
          <cell r="A1264" t="str">
            <v>5-1-3-7-06-004</v>
          </cell>
          <cell r="B1264" t="str">
            <v>VIATICOS EN EL EXTRANJERO SANEAMIENTO</v>
          </cell>
          <cell r="C1264" t="str">
            <v>SANEAMIENTO</v>
          </cell>
          <cell r="D1264">
            <v>0</v>
          </cell>
          <cell r="E1264">
            <v>0</v>
          </cell>
        </row>
        <row r="1265">
          <cell r="A1265" t="str">
            <v>5-1-3-7-07-001</v>
          </cell>
          <cell r="B1265" t="str">
            <v>GTOS. DE INSTALACION Y TRASLADO DE MENAJE ADMINISTRACION</v>
          </cell>
          <cell r="C1265" t="str">
            <v>ADMINISTRACION</v>
          </cell>
          <cell r="D1265">
            <v>0</v>
          </cell>
          <cell r="E1265">
            <v>0</v>
          </cell>
        </row>
        <row r="1266">
          <cell r="A1266" t="str">
            <v>5-1-3-7-07-003</v>
          </cell>
          <cell r="B1266" t="str">
            <v>GTOS. DE INSTALACION Y TRASLADO DE MENAJE OPERACION</v>
          </cell>
          <cell r="C1266" t="str">
            <v>OPERACION</v>
          </cell>
          <cell r="D1266">
            <v>0</v>
          </cell>
          <cell r="E1266">
            <v>0</v>
          </cell>
        </row>
        <row r="1267">
          <cell r="A1267" t="str">
            <v>5-1-3-7-07-004</v>
          </cell>
          <cell r="B1267" t="str">
            <v>GTOS. DE INSTALACION Y TRASLADO DE MENAJE SANEAMIENTO</v>
          </cell>
          <cell r="C1267" t="str">
            <v>SANEAMIENTO</v>
          </cell>
          <cell r="D1267">
            <v>0</v>
          </cell>
          <cell r="E1267">
            <v>0</v>
          </cell>
        </row>
        <row r="1268">
          <cell r="A1268" t="str">
            <v>5-1-3-7-08-001</v>
          </cell>
          <cell r="B1268" t="str">
            <v>SERV. INTEGRALES DE TRASLADO Y VIATICOS ADMINISTRACION</v>
          </cell>
          <cell r="C1268" t="str">
            <v>ADMINISTRACION</v>
          </cell>
          <cell r="D1268">
            <v>0</v>
          </cell>
          <cell r="E1268">
            <v>0</v>
          </cell>
        </row>
        <row r="1269">
          <cell r="A1269" t="str">
            <v>5-1-3-7-08-003</v>
          </cell>
          <cell r="B1269" t="str">
            <v>SERV. INTEGRALES DE TRASLADO Y VIATICOS OPERACION</v>
          </cell>
          <cell r="C1269" t="str">
            <v>OPERACION</v>
          </cell>
          <cell r="D1269">
            <v>0</v>
          </cell>
          <cell r="E1269">
            <v>0</v>
          </cell>
        </row>
        <row r="1270">
          <cell r="A1270" t="str">
            <v>5-1-3-7-08-004</v>
          </cell>
          <cell r="B1270" t="str">
            <v>SERV. INTEGRALES DE TRASLADO Y VIATICOS SANEAMIENTO</v>
          </cell>
          <cell r="C1270" t="str">
            <v>SANEAMIENTO</v>
          </cell>
          <cell r="D1270">
            <v>0</v>
          </cell>
          <cell r="E1270">
            <v>0</v>
          </cell>
        </row>
        <row r="1271">
          <cell r="A1271" t="str">
            <v>5-1-3-7-09-001</v>
          </cell>
          <cell r="B1271" t="str">
            <v>OTROS SERV DE TRASLADO Y HOSPEDAJE ADMINISTRACION</v>
          </cell>
          <cell r="C1271" t="str">
            <v>ADMINISTRACION</v>
          </cell>
          <cell r="D1271">
            <v>0</v>
          </cell>
          <cell r="E1271">
            <v>0</v>
          </cell>
        </row>
        <row r="1272">
          <cell r="A1272" t="str">
            <v>5-1-3-7-09-003</v>
          </cell>
          <cell r="B1272" t="str">
            <v>OTROS SERV DE TRASLADO Y HOSPEDAJE OPERACION</v>
          </cell>
          <cell r="C1272" t="str">
            <v>OPERACION</v>
          </cell>
          <cell r="D1272">
            <v>0</v>
          </cell>
          <cell r="E1272">
            <v>0</v>
          </cell>
        </row>
        <row r="1273">
          <cell r="A1273" t="str">
            <v>5-1-3-7-09-004</v>
          </cell>
          <cell r="B1273" t="str">
            <v>OTROS SERV DE TRASLADO Y HOSPEDAJE SANEAMIENTO</v>
          </cell>
          <cell r="C1273" t="str">
            <v>SANEAMIENTO</v>
          </cell>
          <cell r="D1273">
            <v>0</v>
          </cell>
          <cell r="E1273">
            <v>0</v>
          </cell>
        </row>
        <row r="1274">
          <cell r="A1274" t="str">
            <v>5-1-3-7-10-001</v>
          </cell>
          <cell r="B1274" t="str">
            <v>ALIMENTACION ADMINISTRACION</v>
          </cell>
          <cell r="C1274" t="str">
            <v>ADMINISTRACION</v>
          </cell>
          <cell r="E1274">
            <v>1066.21</v>
          </cell>
        </row>
        <row r="1275">
          <cell r="A1275" t="str">
            <v>5-1-3-7-10-002</v>
          </cell>
          <cell r="B1275" t="str">
            <v>Alimentacion-Comercializacion COMERCIAL</v>
          </cell>
          <cell r="C1275" t="str">
            <v>COMERCIAL</v>
          </cell>
          <cell r="D1275">
            <v>0</v>
          </cell>
          <cell r="E1275">
            <v>0</v>
          </cell>
        </row>
        <row r="1276">
          <cell r="A1276" t="str">
            <v>5-1-3-7-10-003</v>
          </cell>
          <cell r="B1276" t="str">
            <v>ALIMENTACION OPERACION</v>
          </cell>
          <cell r="C1276" t="str">
            <v>OPERACION</v>
          </cell>
          <cell r="D1276">
            <v>0</v>
          </cell>
          <cell r="E1276">
            <v>0</v>
          </cell>
        </row>
        <row r="1277">
          <cell r="A1277" t="str">
            <v>5-1-3-7-11-001</v>
          </cell>
          <cell r="B1277" t="str">
            <v>HOSPEDAJE ADMINISTRACION</v>
          </cell>
          <cell r="C1277" t="str">
            <v>ADMINISTRACION</v>
          </cell>
          <cell r="D1277">
            <v>0</v>
          </cell>
          <cell r="E1277">
            <v>0</v>
          </cell>
        </row>
        <row r="1278">
          <cell r="A1278" t="str">
            <v>5-1-3-7-11-002</v>
          </cell>
          <cell r="B1278" t="str">
            <v>Hospedaje-Comercializacion COMERCIAL</v>
          </cell>
          <cell r="C1278" t="str">
            <v>COMERCIAL</v>
          </cell>
          <cell r="D1278">
            <v>0</v>
          </cell>
          <cell r="E1278">
            <v>0</v>
          </cell>
        </row>
        <row r="1279">
          <cell r="A1279" t="str">
            <v>5-1-3-7-11-003</v>
          </cell>
          <cell r="B1279" t="str">
            <v>HOSPEDAJE OPERACION</v>
          </cell>
          <cell r="C1279" t="str">
            <v>OPERACION</v>
          </cell>
          <cell r="D1279">
            <v>0</v>
          </cell>
          <cell r="E1279">
            <v>0</v>
          </cell>
        </row>
        <row r="1280">
          <cell r="A1280" t="str">
            <v>5-1-3-7-12-001</v>
          </cell>
          <cell r="B1280" t="str">
            <v>COMBUSTIBLE ADMINISTRACION</v>
          </cell>
          <cell r="C1280" t="str">
            <v>ADMINISTRACION</v>
          </cell>
          <cell r="D1280">
            <v>0</v>
          </cell>
          <cell r="E1280">
            <v>0</v>
          </cell>
        </row>
        <row r="1281">
          <cell r="A1281" t="str">
            <v>5-1-3-7-12-002</v>
          </cell>
          <cell r="B1281" t="str">
            <v>Combustible-Comercializacion COMERCIAL</v>
          </cell>
          <cell r="C1281" t="str">
            <v>COMERCIAL</v>
          </cell>
          <cell r="D1281">
            <v>0</v>
          </cell>
          <cell r="E1281">
            <v>0</v>
          </cell>
        </row>
        <row r="1282">
          <cell r="A1282" t="str">
            <v>5-1-3-7-12-003</v>
          </cell>
          <cell r="B1282" t="str">
            <v>COMBUSTIBLE OPERACION</v>
          </cell>
          <cell r="C1282" t="str">
            <v>OPERACION</v>
          </cell>
          <cell r="D1282">
            <v>0</v>
          </cell>
          <cell r="E1282">
            <v>0</v>
          </cell>
        </row>
        <row r="1283">
          <cell r="A1283" t="str">
            <v>5-1-3-7-13-001</v>
          </cell>
          <cell r="B1283" t="str">
            <v>PEAJES Y ESTACIONAMIENTO ADMINISTRACION</v>
          </cell>
          <cell r="C1283" t="str">
            <v>ADMINISTRACION</v>
          </cell>
          <cell r="D1283">
            <v>0</v>
          </cell>
          <cell r="E1283">
            <v>0</v>
          </cell>
        </row>
        <row r="1284">
          <cell r="A1284" t="str">
            <v>5-1-3-7-13-002</v>
          </cell>
          <cell r="B1284" t="str">
            <v>Peajes y Estacionamientos-Comercializacion COMERCIAL</v>
          </cell>
          <cell r="C1284" t="str">
            <v>COMERCIAL</v>
          </cell>
          <cell r="D1284">
            <v>0</v>
          </cell>
          <cell r="E1284">
            <v>0</v>
          </cell>
        </row>
        <row r="1285">
          <cell r="A1285" t="str">
            <v>5-1-3-7-13-003</v>
          </cell>
          <cell r="B1285" t="str">
            <v>PEAJES Y ESTACIONAMIENTOS OPERACION</v>
          </cell>
          <cell r="C1285" t="str">
            <v>OPERACION</v>
          </cell>
          <cell r="D1285">
            <v>0</v>
          </cell>
          <cell r="E1285">
            <v>0</v>
          </cell>
        </row>
        <row r="1286">
          <cell r="A1286" t="str">
            <v>5-1-3-7-14-002</v>
          </cell>
          <cell r="B1286" t="str">
            <v>Telefonia y Comunicaciones / comercializacion COMERCIAL</v>
          </cell>
          <cell r="C1286" t="str">
            <v>COMERCIAL</v>
          </cell>
          <cell r="D1286">
            <v>0</v>
          </cell>
          <cell r="E1286">
            <v>0</v>
          </cell>
        </row>
        <row r="1287">
          <cell r="A1287" t="str">
            <v>5-1-3-8</v>
          </cell>
          <cell r="B1287" t="str">
            <v xml:space="preserve">SERVICIOS OFICIALES </v>
          </cell>
          <cell r="D1287">
            <v>0</v>
          </cell>
          <cell r="E1287">
            <v>519.83000000000004</v>
          </cell>
        </row>
        <row r="1288">
          <cell r="A1288" t="str">
            <v>5-1-3-8-01-001</v>
          </cell>
          <cell r="B1288" t="str">
            <v>GASTOS DE CEREMONIAL ADMINISTRACION</v>
          </cell>
          <cell r="C1288" t="str">
            <v>ADMINISTRACION</v>
          </cell>
          <cell r="D1288">
            <v>0</v>
          </cell>
          <cell r="E1288">
            <v>0</v>
          </cell>
        </row>
        <row r="1289">
          <cell r="A1289" t="str">
            <v>5-1-3-8-01-002</v>
          </cell>
          <cell r="B1289" t="str">
            <v>GASTOS DE CEREMONIAL COMERCIAL</v>
          </cell>
          <cell r="C1289" t="str">
            <v>COMERCIAL</v>
          </cell>
          <cell r="D1289">
            <v>0</v>
          </cell>
          <cell r="E1289">
            <v>0</v>
          </cell>
        </row>
        <row r="1290">
          <cell r="A1290" t="str">
            <v>5-1-3-8-01-003</v>
          </cell>
          <cell r="B1290" t="str">
            <v>GASTOS DE CEREMONIAL OPERACION</v>
          </cell>
          <cell r="C1290" t="str">
            <v>OPERACION</v>
          </cell>
          <cell r="D1290">
            <v>0</v>
          </cell>
          <cell r="E1290">
            <v>0</v>
          </cell>
        </row>
        <row r="1291">
          <cell r="A1291" t="str">
            <v>5-1-3-8-01-004</v>
          </cell>
          <cell r="B1291" t="str">
            <v>GASTOS DE CEREMONIAL SANEAMIENTO</v>
          </cell>
          <cell r="C1291" t="str">
            <v>SANEAMIENTO</v>
          </cell>
          <cell r="D1291">
            <v>0</v>
          </cell>
          <cell r="E1291">
            <v>0</v>
          </cell>
        </row>
        <row r="1292">
          <cell r="A1292" t="str">
            <v>5-1-3-8-02-001</v>
          </cell>
          <cell r="B1292" t="str">
            <v>GTOS. DE ORDEN SOCIAL Y CULTURAL ADMINISTRACION</v>
          </cell>
          <cell r="C1292" t="str">
            <v>ADMINISTRACION</v>
          </cell>
          <cell r="D1292">
            <v>0</v>
          </cell>
          <cell r="E1292">
            <v>0</v>
          </cell>
        </row>
        <row r="1293">
          <cell r="A1293" t="str">
            <v>5-1-3-8-02-002</v>
          </cell>
          <cell r="B1293" t="str">
            <v>GTOS. DE ORDEN SOCIAL Y CULTURAL COMERCIAL</v>
          </cell>
          <cell r="C1293" t="str">
            <v>COMERCIAL</v>
          </cell>
          <cell r="D1293">
            <v>0</v>
          </cell>
          <cell r="E1293">
            <v>0</v>
          </cell>
        </row>
        <row r="1294">
          <cell r="A1294" t="str">
            <v>5-1-3-8-02-003</v>
          </cell>
          <cell r="B1294" t="str">
            <v>GTOS. DE ORDEN SOCIAL Y CULTURAL OPERACION</v>
          </cell>
          <cell r="C1294" t="str">
            <v>OPERACION</v>
          </cell>
          <cell r="D1294">
            <v>0</v>
          </cell>
          <cell r="E1294">
            <v>0</v>
          </cell>
        </row>
        <row r="1295">
          <cell r="A1295" t="str">
            <v>5-1-3-8-02-004</v>
          </cell>
          <cell r="B1295" t="str">
            <v>GTOS. DE ORDEN SOCIAL Y CULTURAL SANEAMIENTO</v>
          </cell>
          <cell r="C1295" t="str">
            <v>SANEAMIENTO</v>
          </cell>
          <cell r="D1295">
            <v>0</v>
          </cell>
          <cell r="E1295">
            <v>0</v>
          </cell>
        </row>
        <row r="1296">
          <cell r="A1296" t="str">
            <v>5-1-3-8-03-001</v>
          </cell>
          <cell r="B1296" t="str">
            <v>CONGRESOS Y CONVENSIONES ADMINISTRACION</v>
          </cell>
          <cell r="C1296" t="str">
            <v>ADMINISTRACION</v>
          </cell>
          <cell r="D1296">
            <v>0</v>
          </cell>
          <cell r="E1296">
            <v>0</v>
          </cell>
        </row>
        <row r="1297">
          <cell r="A1297" t="str">
            <v>5-1-3-8-03-002</v>
          </cell>
          <cell r="B1297" t="str">
            <v>CONGRESOS Y CONVENSIONES COMERCIAL</v>
          </cell>
          <cell r="C1297" t="str">
            <v>COMERCIAL</v>
          </cell>
          <cell r="D1297">
            <v>0</v>
          </cell>
          <cell r="E1297">
            <v>0</v>
          </cell>
        </row>
        <row r="1298">
          <cell r="A1298" t="str">
            <v>5-1-3-8-03-003</v>
          </cell>
          <cell r="B1298" t="str">
            <v>CONGRESOS Y CONVENSIONES OPERACION</v>
          </cell>
          <cell r="C1298" t="str">
            <v>OPERACION</v>
          </cell>
          <cell r="D1298">
            <v>0</v>
          </cell>
          <cell r="E1298">
            <v>0</v>
          </cell>
        </row>
        <row r="1299">
          <cell r="A1299" t="str">
            <v>5-1-3-8-03-004</v>
          </cell>
          <cell r="B1299" t="str">
            <v>CONGRESOS Y CONVENSIONES SANEAMIENTO</v>
          </cell>
          <cell r="C1299" t="str">
            <v>SANEAMIENTO</v>
          </cell>
          <cell r="D1299">
            <v>0</v>
          </cell>
          <cell r="E1299">
            <v>0</v>
          </cell>
        </row>
        <row r="1300">
          <cell r="A1300" t="str">
            <v>5-1-3-8-04-001</v>
          </cell>
          <cell r="B1300" t="str">
            <v>EXPOSICIONES ADMINISTRACION</v>
          </cell>
          <cell r="C1300" t="str">
            <v>ADMINISTRACION</v>
          </cell>
          <cell r="D1300">
            <v>0</v>
          </cell>
          <cell r="E1300">
            <v>0</v>
          </cell>
        </row>
        <row r="1301">
          <cell r="A1301" t="str">
            <v>5-1-3-8-04-002</v>
          </cell>
          <cell r="B1301" t="str">
            <v>EXPOSICIONES COMERCIAL</v>
          </cell>
          <cell r="C1301" t="str">
            <v>COMERCIAL</v>
          </cell>
          <cell r="D1301">
            <v>0</v>
          </cell>
          <cell r="E1301">
            <v>0</v>
          </cell>
        </row>
        <row r="1302">
          <cell r="A1302" t="str">
            <v>5-1-3-8-04-003</v>
          </cell>
          <cell r="B1302" t="str">
            <v>EXPOSICIONES OPERACION</v>
          </cell>
          <cell r="C1302" t="str">
            <v>OPERACION</v>
          </cell>
          <cell r="D1302">
            <v>0</v>
          </cell>
          <cell r="E1302">
            <v>0</v>
          </cell>
        </row>
        <row r="1303">
          <cell r="A1303" t="str">
            <v>5-1-3-8-04-004</v>
          </cell>
          <cell r="B1303" t="str">
            <v>EXPOSICIONES SANEAMIENTO</v>
          </cell>
          <cell r="C1303" t="str">
            <v>SANEAMIENTO</v>
          </cell>
          <cell r="D1303">
            <v>0</v>
          </cell>
          <cell r="E1303">
            <v>0</v>
          </cell>
        </row>
        <row r="1304">
          <cell r="A1304" t="str">
            <v>5-1-3-8-05-001</v>
          </cell>
          <cell r="B1304" t="str">
            <v>GTOS. DE REPRESENTACION ADMINISTRACION</v>
          </cell>
          <cell r="C1304" t="str">
            <v>ADMINISTRACION</v>
          </cell>
          <cell r="D1304">
            <v>0</v>
          </cell>
          <cell r="E1304">
            <v>519.83000000000004</v>
          </cell>
        </row>
        <row r="1305">
          <cell r="A1305" t="str">
            <v>5-1-3-8-05-003</v>
          </cell>
          <cell r="B1305" t="str">
            <v>GTOS. DE REPRESENTACION OPERACION</v>
          </cell>
          <cell r="C1305" t="str">
            <v>OPERACION</v>
          </cell>
          <cell r="D1305">
            <v>0</v>
          </cell>
          <cell r="E1305">
            <v>0</v>
          </cell>
        </row>
        <row r="1306">
          <cell r="A1306" t="str">
            <v>5-1-3-8-05-004</v>
          </cell>
          <cell r="B1306" t="str">
            <v>GTOS. DE REPRESENTACION SANEAMIENTO</v>
          </cell>
          <cell r="C1306" t="str">
            <v>SANEAMIENTO</v>
          </cell>
          <cell r="D1306">
            <v>0</v>
          </cell>
          <cell r="E1306">
            <v>0</v>
          </cell>
        </row>
        <row r="1307">
          <cell r="A1307" t="str">
            <v>5-1-3-8-06-002</v>
          </cell>
          <cell r="B1307" t="str">
            <v>GTOS. DE REPRESENTACION COMERCIAL</v>
          </cell>
          <cell r="C1307" t="str">
            <v>COMERCIAL</v>
          </cell>
          <cell r="D1307">
            <v>0</v>
          </cell>
          <cell r="E1307">
            <v>0</v>
          </cell>
        </row>
        <row r="1308">
          <cell r="A1308" t="str">
            <v>5-1-3-8-07-002</v>
          </cell>
          <cell r="B1308" t="str">
            <v>HOSPEDAJE COMERCIAL</v>
          </cell>
          <cell r="C1308" t="str">
            <v>COMERCIAL</v>
          </cell>
          <cell r="D1308">
            <v>0</v>
          </cell>
          <cell r="E1308">
            <v>0</v>
          </cell>
        </row>
        <row r="1309">
          <cell r="A1309" t="str">
            <v>5-1-3-9</v>
          </cell>
          <cell r="B1309" t="str">
            <v xml:space="preserve">OTROS SERVICIOS GENERALES </v>
          </cell>
          <cell r="D1309">
            <v>318873.10000000003</v>
          </cell>
          <cell r="E1309">
            <v>244813.56</v>
          </cell>
        </row>
        <row r="1310">
          <cell r="A1310" t="str">
            <v>5-1-3-9-01-001</v>
          </cell>
          <cell r="B1310" t="str">
            <v>SERV. FUNERARIOS Y DE CEMENTERIOS ADMINISTRACION</v>
          </cell>
          <cell r="C1310" t="str">
            <v>ADMINISTRACION</v>
          </cell>
          <cell r="D1310">
            <v>0</v>
          </cell>
          <cell r="E1310">
            <v>0</v>
          </cell>
        </row>
        <row r="1311">
          <cell r="A1311" t="str">
            <v>5-1-3-9-01-002</v>
          </cell>
          <cell r="B1311" t="str">
            <v>SERV. FUNERARIOS Y DE CEMENTERIOS COMERCIAL</v>
          </cell>
          <cell r="C1311" t="str">
            <v>COMERCIAL</v>
          </cell>
          <cell r="D1311">
            <v>0</v>
          </cell>
          <cell r="E1311">
            <v>0</v>
          </cell>
        </row>
        <row r="1312">
          <cell r="A1312" t="str">
            <v>5-1-3-9-01-003</v>
          </cell>
          <cell r="B1312" t="str">
            <v>SERV. FUNERARIOS Y DE CEMENTERIOS OPERACION</v>
          </cell>
          <cell r="C1312" t="str">
            <v>OPERACION</v>
          </cell>
          <cell r="D1312">
            <v>0</v>
          </cell>
          <cell r="E1312">
            <v>0</v>
          </cell>
        </row>
        <row r="1313">
          <cell r="A1313" t="str">
            <v>5-1-3-9-01-004</v>
          </cell>
          <cell r="B1313" t="str">
            <v>SERV. FUNERARIOS Y DE CEMENTERIOS SANEAMIENTO</v>
          </cell>
          <cell r="C1313" t="str">
            <v>SANEAMIENTO</v>
          </cell>
          <cell r="D1313">
            <v>0</v>
          </cell>
          <cell r="E1313">
            <v>0</v>
          </cell>
        </row>
        <row r="1314">
          <cell r="A1314" t="str">
            <v>5-1-3-9-02-001</v>
          </cell>
          <cell r="B1314" t="str">
            <v>IMPUESTOS Y DERECHOS ADMINISTRACION</v>
          </cell>
          <cell r="C1314" t="str">
            <v>ADMINISTRACION</v>
          </cell>
          <cell r="D1314">
            <v>353502.31</v>
          </cell>
          <cell r="E1314">
            <v>243674.86</v>
          </cell>
        </row>
        <row r="1315">
          <cell r="A1315" t="str">
            <v>5-1-3-9-02-001-001</v>
          </cell>
          <cell r="B1315" t="str">
            <v>0.05 ADMINISTRACION</v>
          </cell>
          <cell r="C1315" t="str">
            <v>ADMINISTRACION</v>
          </cell>
          <cell r="D1315">
            <v>330602.02</v>
          </cell>
          <cell r="E1315">
            <v>224766.94</v>
          </cell>
        </row>
        <row r="1316">
          <cell r="A1316" t="str">
            <v>5-1-3-9-02-001-002</v>
          </cell>
          <cell r="B1316" t="str">
            <v>D.F.E.A. ADMINISTRACION</v>
          </cell>
          <cell r="C1316" t="str">
            <v>ADMINISTRACION</v>
          </cell>
          <cell r="D1316">
            <v>0</v>
          </cell>
          <cell r="E1316">
            <v>18907.919999999998</v>
          </cell>
        </row>
        <row r="1317">
          <cell r="A1317" t="str">
            <v>5-1-3-9-02-001-004</v>
          </cell>
          <cell r="B1317" t="str">
            <v>PLACAS Y TENENCIAS ADMINISTRACION</v>
          </cell>
          <cell r="C1317" t="str">
            <v>ADMINISTRACION</v>
          </cell>
          <cell r="D1317">
            <v>0</v>
          </cell>
          <cell r="E1317">
            <v>0</v>
          </cell>
        </row>
        <row r="1318">
          <cell r="A1318" t="str">
            <v>5-1-3-9-02-001-005</v>
          </cell>
          <cell r="B1318" t="str">
            <v>D.F.D.A.R ADMINISTRACION</v>
          </cell>
          <cell r="C1318" t="str">
            <v>ADMINISTRACION</v>
          </cell>
          <cell r="D1318">
            <v>22900.29</v>
          </cell>
          <cell r="E1318">
            <v>0</v>
          </cell>
        </row>
        <row r="1319">
          <cell r="A1319" t="str">
            <v>5-1-3-9-02-002</v>
          </cell>
          <cell r="B1319" t="str">
            <v>IMPUESTOS Y DERECHOS COMERCIAL</v>
          </cell>
          <cell r="C1319" t="str">
            <v>COMERCIAL</v>
          </cell>
          <cell r="D1319">
            <v>0</v>
          </cell>
          <cell r="E1319">
            <v>0</v>
          </cell>
        </row>
        <row r="1320">
          <cell r="A1320" t="str">
            <v>5-1-3-9-02-003</v>
          </cell>
          <cell r="B1320" t="str">
            <v>IMPUESTOS Y DERECHOS OPERACION</v>
          </cell>
          <cell r="C1320" t="str">
            <v>OPERACION</v>
          </cell>
          <cell r="D1320">
            <v>0</v>
          </cell>
          <cell r="E1320">
            <v>0</v>
          </cell>
        </row>
        <row r="1321">
          <cell r="A1321" t="str">
            <v>5-1-3-9-02-004</v>
          </cell>
          <cell r="B1321" t="str">
            <v>IMPUESTOS Y DERECHOS SANEAMIENTO</v>
          </cell>
          <cell r="C1321" t="str">
            <v>SANEAMIENTO</v>
          </cell>
          <cell r="D1321">
            <v>0</v>
          </cell>
          <cell r="E1321">
            <v>0</v>
          </cell>
        </row>
        <row r="1322">
          <cell r="A1322" t="str">
            <v>5-1-3-9-03-001</v>
          </cell>
          <cell r="B1322" t="str">
            <v>IMPUESTOS Y DERECHOS DE IMPORTACION ADMINISTRACION</v>
          </cell>
          <cell r="C1322" t="str">
            <v>ADMINISTRACION</v>
          </cell>
          <cell r="D1322">
            <v>0</v>
          </cell>
          <cell r="E1322">
            <v>0</v>
          </cell>
        </row>
        <row r="1323">
          <cell r="A1323" t="str">
            <v>5-1-3-9-03-002</v>
          </cell>
          <cell r="B1323" t="str">
            <v>IMPUESTOS Y DERECHOS DE IMPORTACION COMERCIAL</v>
          </cell>
          <cell r="C1323" t="str">
            <v>COMERCIAL</v>
          </cell>
          <cell r="D1323">
            <v>0</v>
          </cell>
          <cell r="E1323">
            <v>0</v>
          </cell>
        </row>
        <row r="1324">
          <cell r="A1324" t="str">
            <v>5-1-3-9-03-003</v>
          </cell>
          <cell r="B1324" t="str">
            <v>IMPUESTOS Y DERECHOS DE IMPORTACION OPERACION</v>
          </cell>
          <cell r="C1324" t="str">
            <v>OPERACION</v>
          </cell>
          <cell r="D1324">
            <v>0</v>
          </cell>
          <cell r="E1324">
            <v>0</v>
          </cell>
        </row>
        <row r="1325">
          <cell r="A1325" t="str">
            <v>5-1-3-9-03-004</v>
          </cell>
          <cell r="B1325" t="str">
            <v>IMPUESTOS Y DERECHOS DE IMPORTACION SANEAMIENTO</v>
          </cell>
          <cell r="C1325" t="str">
            <v>SANEAMIENTO</v>
          </cell>
          <cell r="D1325">
            <v>0</v>
          </cell>
          <cell r="E1325">
            <v>0</v>
          </cell>
        </row>
        <row r="1326">
          <cell r="A1326" t="str">
            <v>5-1-3-9-04-001</v>
          </cell>
          <cell r="B1326" t="str">
            <v>SENTENCIAS Y RESOLUCIONES POR AUTORIDAD COMPETENTE ADMINISTRACION</v>
          </cell>
          <cell r="C1326" t="str">
            <v>ADMINISTRACION</v>
          </cell>
          <cell r="D1326">
            <v>0</v>
          </cell>
          <cell r="E1326">
            <v>0</v>
          </cell>
        </row>
        <row r="1327">
          <cell r="A1327" t="str">
            <v>5-1-3-9-04-002</v>
          </cell>
          <cell r="B1327" t="str">
            <v>SENTENCIAS Y RESOLUCIONES POR AUTORIDAD COMPETENTE COMERCIAL</v>
          </cell>
          <cell r="C1327" t="str">
            <v>COMERCIAL</v>
          </cell>
          <cell r="D1327">
            <v>0</v>
          </cell>
          <cell r="E1327">
            <v>0</v>
          </cell>
        </row>
        <row r="1328">
          <cell r="A1328" t="str">
            <v>5-1-3-9-04-003</v>
          </cell>
          <cell r="B1328" t="str">
            <v>SENTENCIAS Y RESOLUCIONES POR AUTORIDAD COMPETENTE OPERACION</v>
          </cell>
          <cell r="C1328" t="str">
            <v>OPERACION</v>
          </cell>
          <cell r="D1328">
            <v>0</v>
          </cell>
          <cell r="E1328">
            <v>0</v>
          </cell>
        </row>
        <row r="1329">
          <cell r="A1329" t="str">
            <v>5-1-3-9-04-004</v>
          </cell>
          <cell r="B1329" t="str">
            <v>SENTENCIAS Y RESOLUCIONES POR AUTORIDAD COMPETENTE SANEAMIENTO</v>
          </cell>
          <cell r="C1329" t="str">
            <v>SANEAMIENTO</v>
          </cell>
          <cell r="D1329">
            <v>0</v>
          </cell>
          <cell r="E1329">
            <v>0</v>
          </cell>
        </row>
        <row r="1330">
          <cell r="A1330" t="str">
            <v>5-1-3-9-05-001</v>
          </cell>
          <cell r="B1330" t="str">
            <v>PENAS, MULTAS, ACCESORIOS Y ACTUALIZACIONES ADMINISTRACION</v>
          </cell>
          <cell r="C1330" t="str">
            <v>ADMINISTRACION</v>
          </cell>
          <cell r="D1330">
            <v>-37374.54</v>
          </cell>
          <cell r="E1330">
            <v>487</v>
          </cell>
        </row>
        <row r="1331">
          <cell r="A1331" t="str">
            <v>5-1-3-9-05-002</v>
          </cell>
          <cell r="B1331" t="str">
            <v>PENAS, MULTAS, ACCESORIOS Y ACTUALIZACIONES COMERCIAL</v>
          </cell>
          <cell r="C1331" t="str">
            <v>COMERCIAL</v>
          </cell>
          <cell r="D1331">
            <v>0</v>
          </cell>
          <cell r="E1331">
            <v>0</v>
          </cell>
        </row>
        <row r="1332">
          <cell r="A1332" t="str">
            <v>5-1-3-9-05-003</v>
          </cell>
          <cell r="B1332" t="str">
            <v>PENAS, MULTAS, ACCESORIOS Y ACTUALIZACIONES OPERACION</v>
          </cell>
          <cell r="C1332" t="str">
            <v>OPERACION</v>
          </cell>
          <cell r="D1332">
            <v>0</v>
          </cell>
          <cell r="E1332">
            <v>0</v>
          </cell>
        </row>
        <row r="1333">
          <cell r="A1333" t="str">
            <v>5-1-3-9-05-004</v>
          </cell>
          <cell r="B1333" t="str">
            <v>PENAS, MULTAS, ACCESORIOS Y ACTUALIZACIONES SANEAMIENTO</v>
          </cell>
          <cell r="C1333" t="str">
            <v>SANEAMIENTO</v>
          </cell>
          <cell r="D1333">
            <v>0</v>
          </cell>
          <cell r="E1333">
            <v>0</v>
          </cell>
        </row>
        <row r="1334">
          <cell r="A1334" t="str">
            <v>5-1-3-9-06-001</v>
          </cell>
          <cell r="B1334" t="str">
            <v>OTROS GTOS. POR RESPONSABILIDADES ADMINISTRACION</v>
          </cell>
          <cell r="C1334" t="str">
            <v>ADMINISTRACION</v>
          </cell>
          <cell r="D1334">
            <v>2745.33</v>
          </cell>
          <cell r="E1334">
            <v>0</v>
          </cell>
        </row>
        <row r="1335">
          <cell r="A1335" t="str">
            <v>5-1-3-9-06-002</v>
          </cell>
          <cell r="B1335" t="str">
            <v>OTROS GTOS. POR RESPONSABILIDADES COMERCIAL</v>
          </cell>
          <cell r="C1335" t="str">
            <v>COMERCIAL</v>
          </cell>
          <cell r="D1335">
            <v>0</v>
          </cell>
          <cell r="E1335">
            <v>0</v>
          </cell>
        </row>
        <row r="1336">
          <cell r="A1336" t="str">
            <v>5-1-3-9-06-003</v>
          </cell>
          <cell r="B1336" t="str">
            <v>OTROS GTOS. POR RESPONSABILIDADES OPERACION</v>
          </cell>
          <cell r="C1336" t="str">
            <v>OPERACION</v>
          </cell>
          <cell r="D1336">
            <v>0</v>
          </cell>
          <cell r="E1336">
            <v>0</v>
          </cell>
        </row>
        <row r="1337">
          <cell r="A1337" t="str">
            <v>5-1-3-9-06-004</v>
          </cell>
          <cell r="B1337" t="str">
            <v>OTROS GTOS. POR RESPONSABILIDADES SANEAMIENTO</v>
          </cell>
          <cell r="C1337" t="str">
            <v>SANEAMIENTO</v>
          </cell>
          <cell r="D1337">
            <v>0</v>
          </cell>
          <cell r="E1337">
            <v>0</v>
          </cell>
        </row>
        <row r="1338">
          <cell r="A1338" t="str">
            <v>5-1-3-9-09-001</v>
          </cell>
          <cell r="B1338" t="str">
            <v>OTROS SERVICIOS GENERALES ADMINISTRACION</v>
          </cell>
          <cell r="C1338" t="str">
            <v>ADMINISTRACION</v>
          </cell>
          <cell r="D1338">
            <v>0</v>
          </cell>
          <cell r="E1338">
            <v>0</v>
          </cell>
        </row>
        <row r="1339">
          <cell r="A1339" t="str">
            <v>5-1-3-9-09-002</v>
          </cell>
          <cell r="B1339" t="str">
            <v>OTROS SERVICIOS GENERALES COMERCIAL</v>
          </cell>
          <cell r="C1339" t="str">
            <v>COMERCIAL</v>
          </cell>
          <cell r="D1339">
            <v>0</v>
          </cell>
          <cell r="E1339">
            <v>0</v>
          </cell>
        </row>
        <row r="1340">
          <cell r="A1340" t="str">
            <v>5-1-3-9-09-003</v>
          </cell>
          <cell r="B1340" t="str">
            <v>OTROS SERVICIOS GENERALES OPERACION</v>
          </cell>
          <cell r="C1340" t="str">
            <v>OPERACION</v>
          </cell>
          <cell r="D1340">
            <v>0</v>
          </cell>
          <cell r="E1340">
            <v>0</v>
          </cell>
        </row>
        <row r="1341">
          <cell r="A1341" t="str">
            <v>5-1-3-9-09-004</v>
          </cell>
          <cell r="B1341" t="str">
            <v>OTROS SERVICIOS GENERALES SANEAMIENTO</v>
          </cell>
          <cell r="C1341" t="str">
            <v>SANEAMIENTO</v>
          </cell>
          <cell r="D1341">
            <v>0</v>
          </cell>
          <cell r="E1341">
            <v>0</v>
          </cell>
        </row>
        <row r="1342">
          <cell r="A1342" t="str">
            <v>5-2</v>
          </cell>
          <cell r="B1342" t="str">
            <v xml:space="preserve">TRANSFEREN, ASIGNACIONES, SUBSIDIOS Y OTRAS AYUDAS </v>
          </cell>
          <cell r="D1342">
            <v>0</v>
          </cell>
        </row>
        <row r="1343">
          <cell r="A1343" t="str">
            <v>5-2-1</v>
          </cell>
          <cell r="B1343" t="str">
            <v xml:space="preserve">TRANSFER INTERNAS Y ASIGNACIONES AL SECTOR PUBLICO </v>
          </cell>
          <cell r="D1343">
            <v>0</v>
          </cell>
        </row>
        <row r="1344">
          <cell r="A1344" t="str">
            <v>5-2-1-1</v>
          </cell>
          <cell r="B1344" t="str">
            <v xml:space="preserve">ASIGNACIONES AL SECTOR PUBLICO </v>
          </cell>
          <cell r="D1344">
            <v>0</v>
          </cell>
          <cell r="E1344">
            <v>0</v>
          </cell>
        </row>
        <row r="1345">
          <cell r="A1345" t="str">
            <v>5-2-1-1-01-001</v>
          </cell>
          <cell r="B1345" t="str">
            <v>ASIGNACIONES PRESUPUESTARIAS AL PODER EJECUTIVO ADMINISTRACION</v>
          </cell>
          <cell r="C1345" t="str">
            <v>ADMINISTRACION</v>
          </cell>
          <cell r="D1345">
            <v>0</v>
          </cell>
          <cell r="E1345">
            <v>0</v>
          </cell>
        </row>
        <row r="1346">
          <cell r="A1346" t="str">
            <v>5-2-1-1-01-002</v>
          </cell>
          <cell r="B1346" t="str">
            <v>ASIGNACIONES PRESUPUESTARIAS AL PODER EJECUTIVO COMERCIAL</v>
          </cell>
          <cell r="C1346" t="str">
            <v>COMERCIAL</v>
          </cell>
          <cell r="D1346">
            <v>0</v>
          </cell>
          <cell r="E1346">
            <v>0</v>
          </cell>
        </row>
        <row r="1347">
          <cell r="A1347" t="str">
            <v>5-2-1-1-01-003</v>
          </cell>
          <cell r="B1347" t="str">
            <v>ASIGNACIONES PRESUPUESTARIAS AL PODER EJECUTIVO OPERACION</v>
          </cell>
          <cell r="C1347" t="str">
            <v>OPERACION</v>
          </cell>
          <cell r="D1347">
            <v>0</v>
          </cell>
          <cell r="E1347">
            <v>0</v>
          </cell>
        </row>
        <row r="1348">
          <cell r="A1348" t="str">
            <v>5-2-1-1-01-004</v>
          </cell>
          <cell r="B1348" t="str">
            <v>ASIGNACIONES PRESUPUESTARIAS AL PODER EJECUTIVO SANEAMIENTO</v>
          </cell>
          <cell r="C1348" t="str">
            <v>SANEAMIENTO</v>
          </cell>
          <cell r="D1348">
            <v>0</v>
          </cell>
          <cell r="E1348">
            <v>0</v>
          </cell>
        </row>
        <row r="1349">
          <cell r="A1349" t="str">
            <v>5-2-1-1-02-001</v>
          </cell>
          <cell r="B1349" t="str">
            <v>ASIGNACIONES PRESUPUESTARIAS AL PODER LEGISLATIVO ADMINISTRACION</v>
          </cell>
          <cell r="C1349" t="str">
            <v>ADMINISTRACION</v>
          </cell>
          <cell r="D1349">
            <v>0</v>
          </cell>
          <cell r="E1349">
            <v>0</v>
          </cell>
        </row>
        <row r="1350">
          <cell r="A1350" t="str">
            <v>5-2-1-1-02-002</v>
          </cell>
          <cell r="B1350" t="str">
            <v>ASIGNACIONES PRESUPUESTARIAS AL PODER LEGISLATIVO COMERCIAL</v>
          </cell>
          <cell r="C1350" t="str">
            <v>COMERCIAL</v>
          </cell>
          <cell r="D1350">
            <v>0</v>
          </cell>
          <cell r="E1350">
            <v>0</v>
          </cell>
        </row>
        <row r="1351">
          <cell r="A1351" t="str">
            <v>5-2-1-1-02-003</v>
          </cell>
          <cell r="B1351" t="str">
            <v>ASIGNACIONES PRESUPUESTARIAS AL PODER LEGISLATIVO OPERACION</v>
          </cell>
          <cell r="C1351" t="str">
            <v>OPERACION</v>
          </cell>
          <cell r="D1351">
            <v>0</v>
          </cell>
          <cell r="E1351">
            <v>0</v>
          </cell>
        </row>
        <row r="1352">
          <cell r="A1352" t="str">
            <v>5-2-1-1-02-004</v>
          </cell>
          <cell r="B1352" t="str">
            <v>ASIGNACIONES PRESUPUESTARIAS AL PODER LEGISLATIVO SANEAMIENTO</v>
          </cell>
          <cell r="C1352" t="str">
            <v>SANEAMIENTO</v>
          </cell>
          <cell r="D1352">
            <v>0</v>
          </cell>
          <cell r="E1352">
            <v>0</v>
          </cell>
        </row>
        <row r="1353">
          <cell r="A1353" t="str">
            <v>5-2-1-1-03-001</v>
          </cell>
          <cell r="B1353" t="str">
            <v>ASIGNACIONES PRESUPUESTARIAS AL PODER JUDICIAL ADMINISTRACION</v>
          </cell>
          <cell r="C1353" t="str">
            <v>ADMINISTRACION</v>
          </cell>
          <cell r="D1353">
            <v>0</v>
          </cell>
          <cell r="E1353">
            <v>0</v>
          </cell>
        </row>
        <row r="1354">
          <cell r="A1354" t="str">
            <v>5-2-1-1-03-002</v>
          </cell>
          <cell r="B1354" t="str">
            <v>ASIGNACIONES PRESUPUESTARIAS AL PODER JUDICIAL COMERCIAL</v>
          </cell>
          <cell r="C1354" t="str">
            <v>COMERCIAL</v>
          </cell>
          <cell r="D1354">
            <v>0</v>
          </cell>
          <cell r="E1354">
            <v>0</v>
          </cell>
        </row>
        <row r="1355">
          <cell r="A1355" t="str">
            <v>5-2-1-1-03-003</v>
          </cell>
          <cell r="B1355" t="str">
            <v>ASIGNACIONES PRESUPUESTARIAS AL PODER JUDICIAL OPERACION</v>
          </cell>
          <cell r="C1355" t="str">
            <v>OPERACION</v>
          </cell>
          <cell r="D1355">
            <v>0</v>
          </cell>
          <cell r="E1355">
            <v>0</v>
          </cell>
        </row>
        <row r="1356">
          <cell r="A1356" t="str">
            <v>5-2-1-1-03-004</v>
          </cell>
          <cell r="B1356" t="str">
            <v>ASIGNACIONES PRESUPUESTARIAS AL PODER JUDICIAL SANEAMIENTO</v>
          </cell>
          <cell r="C1356" t="str">
            <v>SANEAMIENTO</v>
          </cell>
          <cell r="D1356">
            <v>0</v>
          </cell>
          <cell r="E1356">
            <v>0</v>
          </cell>
        </row>
        <row r="1357">
          <cell r="A1357" t="str">
            <v>5-2-1-1-04-001</v>
          </cell>
          <cell r="B1357" t="str">
            <v>ASIGNACIONES PRESUPUESTARIAS A ORGANOS AUTONOMOS ADMINISTRACION</v>
          </cell>
          <cell r="C1357" t="str">
            <v>ADMINISTRACION</v>
          </cell>
          <cell r="D1357">
            <v>0</v>
          </cell>
          <cell r="E1357">
            <v>0</v>
          </cell>
        </row>
        <row r="1358">
          <cell r="A1358" t="str">
            <v>5-2-1-1-04-002</v>
          </cell>
          <cell r="B1358" t="str">
            <v>ASIGNACIONES PRESUPUESTARIAS A ORGANOS AUTONOMOS COMERCIAL</v>
          </cell>
          <cell r="C1358" t="str">
            <v>COMERCIAL</v>
          </cell>
          <cell r="D1358">
            <v>0</v>
          </cell>
          <cell r="E1358">
            <v>0</v>
          </cell>
        </row>
        <row r="1359">
          <cell r="A1359" t="str">
            <v>5-2-1-1-04-003</v>
          </cell>
          <cell r="B1359" t="str">
            <v>ASIGNACIONES PRESUPUESTARIAS A ORGANOS AUTONOMOS OPERACION</v>
          </cell>
          <cell r="C1359" t="str">
            <v>OPERACION</v>
          </cell>
          <cell r="D1359">
            <v>0</v>
          </cell>
          <cell r="E1359">
            <v>0</v>
          </cell>
        </row>
        <row r="1360">
          <cell r="A1360" t="str">
            <v>5-2-1-1-04-004</v>
          </cell>
          <cell r="B1360" t="str">
            <v>ASIGNACIONES PRESUPUESTARIAS A ORGANOS AUTONOMOS SANEAMIENTO</v>
          </cell>
          <cell r="C1360" t="str">
            <v>SANEAMIENTO</v>
          </cell>
          <cell r="D1360">
            <v>0</v>
          </cell>
          <cell r="E1360">
            <v>0</v>
          </cell>
        </row>
        <row r="1361">
          <cell r="A1361" t="str">
            <v>5-2-1-2</v>
          </cell>
          <cell r="B1361" t="str">
            <v xml:space="preserve">TRANSFERENCIAS INTERNAS AL SECTOR PUBLICO </v>
          </cell>
          <cell r="D1361">
            <v>0</v>
          </cell>
        </row>
        <row r="1362">
          <cell r="A1362" t="str">
            <v>5-2-1-2-01-001</v>
          </cell>
          <cell r="B1362" t="str">
            <v>TRANSF. INTERNAS OTORGADAS A ENT. PARAEST NO EMPR Y NO FINANC. ADMINISTRACION</v>
          </cell>
          <cell r="C1362" t="str">
            <v>ADMINISTRACION</v>
          </cell>
          <cell r="D1362">
            <v>0</v>
          </cell>
          <cell r="E1362">
            <v>0</v>
          </cell>
        </row>
        <row r="1363">
          <cell r="A1363" t="str">
            <v>5-2-1-2-01-002</v>
          </cell>
          <cell r="B1363" t="str">
            <v>TRANSF. INTERNAS OTORGADAS A ENT. PARAEST NO EMPR Y NO FINANC. COMERCIAL</v>
          </cell>
          <cell r="C1363" t="str">
            <v>COMERCIAL</v>
          </cell>
          <cell r="D1363">
            <v>0</v>
          </cell>
          <cell r="E1363">
            <v>0</v>
          </cell>
        </row>
        <row r="1364">
          <cell r="A1364" t="str">
            <v>5-2-1-2-01-003</v>
          </cell>
          <cell r="B1364" t="str">
            <v>TRANSF. INTERNAS OTORGADAS A ENT. PARAEST NO EMPR Y NO FINANC. OPERACION</v>
          </cell>
          <cell r="C1364" t="str">
            <v>OPERACION</v>
          </cell>
          <cell r="D1364">
            <v>0</v>
          </cell>
          <cell r="E1364">
            <v>0</v>
          </cell>
        </row>
        <row r="1365">
          <cell r="A1365" t="str">
            <v>5-2-1-2-01-004</v>
          </cell>
          <cell r="B1365" t="str">
            <v>TRANSF. INTERNAS OTORGADAS A ENT. PARAEST NO EMPR Y NO FINANC. SANEAMIENTO</v>
          </cell>
          <cell r="C1365" t="str">
            <v>SANEAMIENTO</v>
          </cell>
          <cell r="D1365">
            <v>0</v>
          </cell>
          <cell r="E1365">
            <v>0</v>
          </cell>
        </row>
        <row r="1366">
          <cell r="A1366" t="str">
            <v>5-2-1-2-02-001</v>
          </cell>
          <cell r="B1366" t="str">
            <v>TRANSF. INTERNAS OTORGADAS A ENT. PARAEST EMPR Y NO FINANC. ADMINISTRACION</v>
          </cell>
          <cell r="C1366" t="str">
            <v>ADMINISTRACION</v>
          </cell>
          <cell r="D1366">
            <v>0</v>
          </cell>
          <cell r="E1366">
            <v>0</v>
          </cell>
        </row>
        <row r="1367">
          <cell r="A1367" t="str">
            <v>5-2-1-2-02-002</v>
          </cell>
          <cell r="B1367" t="str">
            <v>TRANSF. INTERNAS OTORGADAS A ENT. PARAEST EMPR Y NO FINANC. COMERCIAL</v>
          </cell>
          <cell r="C1367" t="str">
            <v>COMERCIAL</v>
          </cell>
          <cell r="D1367">
            <v>0</v>
          </cell>
          <cell r="E1367">
            <v>0</v>
          </cell>
        </row>
        <row r="1368">
          <cell r="A1368" t="str">
            <v>5-2-1-2-02-003</v>
          </cell>
          <cell r="B1368" t="str">
            <v>TRANSF. INTERNAS OTORGADAS A ENT. PARAEST EMPR Y NO FINANC. OPERACION</v>
          </cell>
          <cell r="C1368" t="str">
            <v>OPERACION</v>
          </cell>
          <cell r="D1368">
            <v>0</v>
          </cell>
          <cell r="E1368">
            <v>0</v>
          </cell>
        </row>
        <row r="1369">
          <cell r="A1369" t="str">
            <v>5-2-1-2-02-004</v>
          </cell>
          <cell r="B1369" t="str">
            <v>TRANSF. INTERNAS OTORGADAS A ENT. PARAEST EMPR Y NO FINANC. SANEAMIENTO</v>
          </cell>
          <cell r="C1369" t="str">
            <v>SANEAMIENTO</v>
          </cell>
          <cell r="D1369">
            <v>0</v>
          </cell>
          <cell r="E1369">
            <v>0</v>
          </cell>
        </row>
        <row r="1370">
          <cell r="A1370" t="str">
            <v>5-2-1-2-03-001</v>
          </cell>
          <cell r="B1370" t="str">
            <v>TRANSF. INTERNAS OTORGADAS A FIDEIC. PUBLICOS EMPR. Y NO FINANC. ADMINISTRACION</v>
          </cell>
          <cell r="C1370" t="str">
            <v>ADMINISTRACION</v>
          </cell>
          <cell r="D1370">
            <v>0</v>
          </cell>
          <cell r="E1370">
            <v>0</v>
          </cell>
        </row>
        <row r="1371">
          <cell r="A1371" t="str">
            <v>5-2-1-2-03-002</v>
          </cell>
          <cell r="B1371" t="str">
            <v>TRANSF. INTERNAS OTORGADAS A FIDEIC. PUBLICOS EMPR. Y NO FINANC. COMERCIAL</v>
          </cell>
          <cell r="C1371" t="str">
            <v>COMERCIAL</v>
          </cell>
          <cell r="D1371">
            <v>0</v>
          </cell>
          <cell r="E1371">
            <v>0</v>
          </cell>
        </row>
        <row r="1372">
          <cell r="A1372" t="str">
            <v>5-2-1-2-03-003</v>
          </cell>
          <cell r="B1372" t="str">
            <v>TRANSF. INTERNAS OTORGADAS A FIDEIC. PUBLICOS EMPR. Y NO FINANC. OPERACION</v>
          </cell>
          <cell r="C1372" t="str">
            <v>OPERACION</v>
          </cell>
          <cell r="D1372">
            <v>0</v>
          </cell>
          <cell r="E1372">
            <v>0</v>
          </cell>
        </row>
        <row r="1373">
          <cell r="A1373" t="str">
            <v>5-2-1-2-03-004</v>
          </cell>
          <cell r="B1373" t="str">
            <v>TRANSF. INTERNAS OTORGADAS A FIDEIC. PUBLICOS EMPR. Y NO FINANC. SANEAMIENTO</v>
          </cell>
          <cell r="C1373" t="str">
            <v>SANEAMIENTO</v>
          </cell>
          <cell r="D1373">
            <v>0</v>
          </cell>
          <cell r="E1373">
            <v>0</v>
          </cell>
        </row>
        <row r="1374">
          <cell r="A1374" t="str">
            <v>5-2-1-2-04-001</v>
          </cell>
          <cell r="B1374" t="str">
            <v>TRANSF. INTERNAS OTORGADAS A INSTITUCIONES PARAEST PUBLICAS FINANC. ADMINISTRACION</v>
          </cell>
          <cell r="C1374" t="str">
            <v>ADMINISTRACION</v>
          </cell>
          <cell r="D1374">
            <v>0</v>
          </cell>
          <cell r="E1374">
            <v>0</v>
          </cell>
        </row>
        <row r="1375">
          <cell r="A1375" t="str">
            <v>5-2-1-2-04-002</v>
          </cell>
          <cell r="B1375" t="str">
            <v>TRANSF. INTERNAS OTORGADAS A INSTITUCIONES PARAEST PUBLICAS FINANC. COMERCIAL</v>
          </cell>
          <cell r="C1375" t="str">
            <v>COMERCIAL</v>
          </cell>
          <cell r="D1375">
            <v>0</v>
          </cell>
          <cell r="E1375">
            <v>0</v>
          </cell>
        </row>
        <row r="1376">
          <cell r="A1376" t="str">
            <v>5-2-1-2-04-003</v>
          </cell>
          <cell r="B1376" t="str">
            <v>TRANSF. INTERNAS OTORGADAS A INSTITUCIONES PARAEST PUBLICAS FINANC. OPERACION</v>
          </cell>
          <cell r="C1376" t="str">
            <v>OPERACION</v>
          </cell>
          <cell r="D1376">
            <v>0</v>
          </cell>
          <cell r="E1376">
            <v>0</v>
          </cell>
        </row>
        <row r="1377">
          <cell r="A1377" t="str">
            <v>5-2-1-2-04-004</v>
          </cell>
          <cell r="B1377" t="str">
            <v>TRANSF. INTERNAS OTORGADAS A INSTITUCIONES PARAEST PUBLICAS FINANC. SANEAMIENTO</v>
          </cell>
          <cell r="C1377" t="str">
            <v>SANEAMIENTO</v>
          </cell>
          <cell r="D1377">
            <v>0</v>
          </cell>
          <cell r="E1377">
            <v>0</v>
          </cell>
        </row>
        <row r="1378">
          <cell r="A1378" t="str">
            <v>5-2-1-2-05-001</v>
          </cell>
          <cell r="B1378" t="str">
            <v>TRANSF. INTERNAS OTORGADAS A FIDEIC.PUBLICOS. FINANC. ADMINISTRACION</v>
          </cell>
          <cell r="C1378" t="str">
            <v>ADMINISTRACION</v>
          </cell>
          <cell r="D1378">
            <v>0</v>
          </cell>
          <cell r="E1378">
            <v>0</v>
          </cell>
        </row>
        <row r="1379">
          <cell r="A1379" t="str">
            <v>5-2-1-2-05-002</v>
          </cell>
          <cell r="B1379" t="str">
            <v>TRANSF. INTERNAS OTORGADAS A FIDEIC.PUBLICOS. FINANC. COMERCIAL</v>
          </cell>
          <cell r="C1379" t="str">
            <v>COMERCIAL</v>
          </cell>
          <cell r="D1379">
            <v>0</v>
          </cell>
          <cell r="E1379">
            <v>0</v>
          </cell>
        </row>
        <row r="1380">
          <cell r="A1380" t="str">
            <v>5-2-1-2-05-003</v>
          </cell>
          <cell r="B1380" t="str">
            <v>TRANSF. INTERNAS OTORGADAS A FIDEIC.PUBLICOS. FINANC. OPERACION</v>
          </cell>
          <cell r="C1380" t="str">
            <v>OPERACION</v>
          </cell>
          <cell r="D1380">
            <v>0</v>
          </cell>
          <cell r="E1380">
            <v>0</v>
          </cell>
        </row>
        <row r="1381">
          <cell r="A1381" t="str">
            <v>5-2-1-2-05-004</v>
          </cell>
          <cell r="B1381" t="str">
            <v>TRANSF. INTERNAS OTORGADAS A FIDEIC.PUBLICOS. FINANC. SANEAMIENTO</v>
          </cell>
          <cell r="C1381" t="str">
            <v>SANEAMIENTO</v>
          </cell>
          <cell r="D1381">
            <v>0</v>
          </cell>
          <cell r="E1381">
            <v>0</v>
          </cell>
        </row>
        <row r="1382">
          <cell r="A1382" t="str">
            <v>5-2-2</v>
          </cell>
          <cell r="B1382" t="str">
            <v xml:space="preserve">TRANSFERENCIAS AL RESTO DEL SECTOR PUBLICO </v>
          </cell>
          <cell r="D1382">
            <v>0</v>
          </cell>
          <cell r="E1382">
            <v>0</v>
          </cell>
        </row>
        <row r="1383">
          <cell r="A1383" t="str">
            <v>5-2-2-1</v>
          </cell>
          <cell r="B1383" t="str">
            <v xml:space="preserve">TRANSFERENCIAS A ENTIDADES PARAESTATALES </v>
          </cell>
          <cell r="D1383">
            <v>0</v>
          </cell>
          <cell r="E1383">
            <v>0</v>
          </cell>
        </row>
        <row r="1384">
          <cell r="A1384" t="str">
            <v>5-2-2-1-01-001</v>
          </cell>
          <cell r="B1384" t="str">
            <v>TRANSF. OTORGADAS A ENT. PARAEST NO EMPR Y NO FINANC. ADMINISTRACION</v>
          </cell>
          <cell r="C1384" t="str">
            <v>ADMINISTRACION</v>
          </cell>
          <cell r="D1384">
            <v>0</v>
          </cell>
          <cell r="E1384">
            <v>0</v>
          </cell>
        </row>
        <row r="1385">
          <cell r="A1385" t="str">
            <v>5-2-2-1-01-002</v>
          </cell>
          <cell r="B1385" t="str">
            <v>TRANSF. OTORGADAS A ENT. PARAEST NO EMPR Y NO FINANC. COMERCIAL</v>
          </cell>
          <cell r="C1385" t="str">
            <v>COMERCIAL</v>
          </cell>
          <cell r="D1385">
            <v>0</v>
          </cell>
          <cell r="E1385">
            <v>0</v>
          </cell>
        </row>
        <row r="1386">
          <cell r="A1386" t="str">
            <v>5-2-2-1-01-003</v>
          </cell>
          <cell r="B1386" t="str">
            <v>TRANSF. OTORGADAS A ENT. PARAEST NO EMPR Y NO FINANC. OPERACION</v>
          </cell>
          <cell r="C1386" t="str">
            <v>OPERACION</v>
          </cell>
          <cell r="D1386">
            <v>0</v>
          </cell>
          <cell r="E1386">
            <v>0</v>
          </cell>
        </row>
        <row r="1387">
          <cell r="A1387" t="str">
            <v>5-2-2-1-01-004</v>
          </cell>
          <cell r="B1387" t="str">
            <v>TRANSF. OTORGADAS A ENT. PARAEST NO EMPR Y NO FINANC. SANEAMIENTO</v>
          </cell>
          <cell r="C1387" t="str">
            <v>SANEAMIENTO</v>
          </cell>
          <cell r="D1387">
            <v>0</v>
          </cell>
          <cell r="E1387">
            <v>0</v>
          </cell>
        </row>
        <row r="1388">
          <cell r="A1388" t="str">
            <v>5-2-2-1-02-001</v>
          </cell>
          <cell r="B1388" t="str">
            <v>TRANSF. OTORGADAS A ENT. PARAEST EMPR Y NO FINANC. ADMINISTRACION</v>
          </cell>
          <cell r="C1388" t="str">
            <v>ADMINISTRACION</v>
          </cell>
          <cell r="D1388">
            <v>0</v>
          </cell>
          <cell r="E1388">
            <v>0</v>
          </cell>
        </row>
        <row r="1389">
          <cell r="A1389" t="str">
            <v>5-2-2-1-02-002</v>
          </cell>
          <cell r="B1389" t="str">
            <v>TRANSF. OTORGADAS A ENT. PARAEST EMPR Y NO FINANC. COMERCIAL</v>
          </cell>
          <cell r="C1389" t="str">
            <v>COMERCIAL</v>
          </cell>
          <cell r="D1389">
            <v>0</v>
          </cell>
          <cell r="E1389">
            <v>0</v>
          </cell>
        </row>
        <row r="1390">
          <cell r="A1390" t="str">
            <v>5-2-2-1-02-003</v>
          </cell>
          <cell r="B1390" t="str">
            <v>TRANSF. OTORGADAS A ENT. PARAEST EMPR Y NO FINANC. OPERACION</v>
          </cell>
          <cell r="C1390" t="str">
            <v>OPERACION</v>
          </cell>
          <cell r="D1390">
            <v>0</v>
          </cell>
          <cell r="E1390">
            <v>0</v>
          </cell>
        </row>
        <row r="1391">
          <cell r="A1391" t="str">
            <v>5-2-2-1-02-004</v>
          </cell>
          <cell r="B1391" t="str">
            <v>TRANSF. OTORGADAS A ENT. PARAEST EMPR Y NO FINANC. SANEAMIENTO</v>
          </cell>
          <cell r="C1391" t="str">
            <v>SANEAMIENTO</v>
          </cell>
          <cell r="D1391">
            <v>0</v>
          </cell>
          <cell r="E1391">
            <v>0</v>
          </cell>
        </row>
        <row r="1392">
          <cell r="A1392" t="str">
            <v>5-2-2-1-03-001</v>
          </cell>
          <cell r="B1392" t="str">
            <v>TRANSF. OTORGADAS PARA INST. PARAEST. PUBLICAS FINANC. ADMINISTRACION</v>
          </cell>
          <cell r="C1392" t="str">
            <v>ADMINISTRACION</v>
          </cell>
          <cell r="D1392">
            <v>0</v>
          </cell>
          <cell r="E1392">
            <v>0</v>
          </cell>
        </row>
        <row r="1393">
          <cell r="A1393" t="str">
            <v>5-2-2-1-03-002</v>
          </cell>
          <cell r="B1393" t="str">
            <v>TRANSF. OTORGADAS PARA INST. PARAEST. PUBLICAS FINANC. COMERCIAL</v>
          </cell>
          <cell r="C1393" t="str">
            <v>COMERCIAL</v>
          </cell>
          <cell r="D1393">
            <v>0</v>
          </cell>
          <cell r="E1393">
            <v>0</v>
          </cell>
        </row>
        <row r="1394">
          <cell r="A1394" t="str">
            <v>5-2-2-1-03-003</v>
          </cell>
          <cell r="B1394" t="str">
            <v>TRANSF. OTORGADAS PARA INST. PARAEST. PUBLICAS FINANC. OPERACION</v>
          </cell>
          <cell r="C1394" t="str">
            <v>OPERACION</v>
          </cell>
          <cell r="D1394">
            <v>0</v>
          </cell>
          <cell r="E1394">
            <v>0</v>
          </cell>
        </row>
        <row r="1395">
          <cell r="A1395" t="str">
            <v>5-2-2-1-03-004</v>
          </cell>
          <cell r="B1395" t="str">
            <v>TRANSF. OTORGADAS PARA INST. PARAEST. PUBLICAS FINANC. SANEAMIENTO</v>
          </cell>
          <cell r="C1395" t="str">
            <v>SANEAMIENTO</v>
          </cell>
          <cell r="D1395">
            <v>0</v>
          </cell>
          <cell r="E1395">
            <v>0</v>
          </cell>
        </row>
        <row r="1396">
          <cell r="A1396" t="str">
            <v>5-2-2-2</v>
          </cell>
          <cell r="B1396" t="str">
            <v xml:space="preserve">TRANSFERENCIAS A ENTIDADES FEDERATIVAS Y MPIOS </v>
          </cell>
          <cell r="D1396">
            <v>0</v>
          </cell>
          <cell r="E1396">
            <v>0</v>
          </cell>
        </row>
        <row r="1397">
          <cell r="A1397" t="str">
            <v>5-2-2-2-01-001</v>
          </cell>
          <cell r="B1397" t="str">
            <v>TRANSF. OTORGADAS A ENT. FEDERATIVAS Y MPIOS. ADMINISTRACION</v>
          </cell>
          <cell r="C1397" t="str">
            <v>ADMINISTRACION</v>
          </cell>
          <cell r="D1397">
            <v>0</v>
          </cell>
          <cell r="E1397">
            <v>0</v>
          </cell>
        </row>
        <row r="1398">
          <cell r="A1398" t="str">
            <v>5-2-2-2-01-002</v>
          </cell>
          <cell r="B1398" t="str">
            <v>TRANSF. OTORGADAS A ENT. FEDERATIVAS Y MPIOS. COMERCIAL</v>
          </cell>
          <cell r="C1398" t="str">
            <v>COMERCIAL</v>
          </cell>
          <cell r="D1398">
            <v>0</v>
          </cell>
          <cell r="E1398">
            <v>0</v>
          </cell>
        </row>
        <row r="1399">
          <cell r="A1399" t="str">
            <v>5-2-2-2-01-003</v>
          </cell>
          <cell r="B1399" t="str">
            <v>TRANSF. OTORGADAS A ENT. FEDERATIVAS Y MPIOS. OPERACION</v>
          </cell>
          <cell r="C1399" t="str">
            <v>OPERACION</v>
          </cell>
          <cell r="D1399">
            <v>0</v>
          </cell>
          <cell r="E1399">
            <v>0</v>
          </cell>
        </row>
        <row r="1400">
          <cell r="A1400" t="str">
            <v>5-2-2-2-01-004</v>
          </cell>
          <cell r="B1400" t="str">
            <v>TRANSF. OTORGADAS A ENT. FEDERATIVAS Y MPIOS. SANEAMIENTO</v>
          </cell>
          <cell r="C1400" t="str">
            <v>SANEAMIENTO</v>
          </cell>
          <cell r="D1400">
            <v>0</v>
          </cell>
          <cell r="E1400">
            <v>0</v>
          </cell>
        </row>
        <row r="1401">
          <cell r="A1401" t="str">
            <v>5-2-2-2-02-001</v>
          </cell>
          <cell r="B1401" t="str">
            <v>TRANSF. A FIDEICOMISOS DE ENTIDADES FEDERAT. Y MPIOS. ADMINISTRACION</v>
          </cell>
          <cell r="C1401" t="str">
            <v>ADMINISTRACION</v>
          </cell>
          <cell r="D1401">
            <v>0</v>
          </cell>
          <cell r="E1401">
            <v>0</v>
          </cell>
        </row>
        <row r="1402">
          <cell r="A1402" t="str">
            <v>5-2-2-2-02-002</v>
          </cell>
          <cell r="B1402" t="str">
            <v>TRANSF. A FIDEICOMISOS DE ENTIDADES FEDERAT. Y MPIOS. COMERCIAL</v>
          </cell>
          <cell r="C1402" t="str">
            <v>COMERCIAL</v>
          </cell>
          <cell r="D1402">
            <v>0</v>
          </cell>
          <cell r="E1402">
            <v>0</v>
          </cell>
        </row>
        <row r="1403">
          <cell r="A1403" t="str">
            <v>5-2-2-2-02-003</v>
          </cell>
          <cell r="B1403" t="str">
            <v>TRANSF. A FIDEICOMISOS DE ENTIDADES FEDERAT. Y MPIOS. OPERACION</v>
          </cell>
          <cell r="C1403" t="str">
            <v>OPERACION</v>
          </cell>
          <cell r="D1403">
            <v>0</v>
          </cell>
          <cell r="E1403">
            <v>0</v>
          </cell>
        </row>
        <row r="1404">
          <cell r="A1404" t="str">
            <v>5-2-2-2-02-004</v>
          </cell>
          <cell r="B1404" t="str">
            <v>TRANSF. A FIDEICOMISOS DE ENTIDADES FEDERAT. Y MPIOS. SANEAMIENTO</v>
          </cell>
          <cell r="C1404" t="str">
            <v>SANEAMIENTO</v>
          </cell>
          <cell r="D1404">
            <v>0</v>
          </cell>
          <cell r="E1404">
            <v>0</v>
          </cell>
        </row>
        <row r="1405">
          <cell r="A1405" t="str">
            <v>5-2-3</v>
          </cell>
          <cell r="B1405" t="str">
            <v xml:space="preserve">SUBSIDIOS Y SUBVENCIONES </v>
          </cell>
          <cell r="D1405">
            <v>0</v>
          </cell>
          <cell r="E1405">
            <v>0</v>
          </cell>
        </row>
        <row r="1406">
          <cell r="A1406" t="str">
            <v>5-2-3-1</v>
          </cell>
          <cell r="B1406" t="str">
            <v xml:space="preserve">SUBSIDIOS  </v>
          </cell>
          <cell r="D1406">
            <v>0</v>
          </cell>
          <cell r="E1406">
            <v>0</v>
          </cell>
        </row>
        <row r="1407">
          <cell r="A1407" t="str">
            <v>5-2-3-1-01-001</v>
          </cell>
          <cell r="B1407" t="str">
            <v>SUBSIDIOS A LA PRODUCCION ADMINISTRACION</v>
          </cell>
          <cell r="C1407" t="str">
            <v>ADMINISTRACION</v>
          </cell>
          <cell r="D1407">
            <v>0</v>
          </cell>
          <cell r="E1407">
            <v>0</v>
          </cell>
        </row>
        <row r="1408">
          <cell r="A1408" t="str">
            <v>5-2-3-1-01-002</v>
          </cell>
          <cell r="B1408" t="str">
            <v>SUBSIDIOS A LA PRODUCCION COMERCIAL</v>
          </cell>
          <cell r="C1408" t="str">
            <v>COMERCIAL</v>
          </cell>
          <cell r="D1408">
            <v>0</v>
          </cell>
          <cell r="E1408">
            <v>0</v>
          </cell>
        </row>
        <row r="1409">
          <cell r="A1409" t="str">
            <v>5-2-3-1-01-003</v>
          </cell>
          <cell r="B1409" t="str">
            <v>SUBSIDIOS A LA PRODUCCION OPERACION</v>
          </cell>
          <cell r="C1409" t="str">
            <v>OPERACION</v>
          </cell>
          <cell r="D1409">
            <v>0</v>
          </cell>
          <cell r="E1409">
            <v>0</v>
          </cell>
        </row>
        <row r="1410">
          <cell r="A1410" t="str">
            <v>5-2-3-1-01-004</v>
          </cell>
          <cell r="B1410" t="str">
            <v>SUBSIDIOS A LA PRODUCCION SANEAMIENTO</v>
          </cell>
          <cell r="C1410" t="str">
            <v>SANEAMIENTO</v>
          </cell>
          <cell r="D1410">
            <v>0</v>
          </cell>
          <cell r="E1410">
            <v>0</v>
          </cell>
        </row>
        <row r="1411">
          <cell r="A1411" t="str">
            <v>5-2-3-1-02-001</v>
          </cell>
          <cell r="B1411" t="str">
            <v>SUBSIDIOS A LA DISTRIBUCION ADMINISTRACION</v>
          </cell>
          <cell r="C1411" t="str">
            <v>ADMINISTRACION</v>
          </cell>
          <cell r="D1411">
            <v>0</v>
          </cell>
          <cell r="E1411">
            <v>0</v>
          </cell>
        </row>
        <row r="1412">
          <cell r="A1412" t="str">
            <v>5-2-3-1-02-002</v>
          </cell>
          <cell r="B1412" t="str">
            <v>SUBSIDIOS A LA DISTRIBUCION COMERCIAL</v>
          </cell>
          <cell r="C1412" t="str">
            <v>COMERCIAL</v>
          </cell>
          <cell r="D1412">
            <v>0</v>
          </cell>
          <cell r="E1412">
            <v>0</v>
          </cell>
        </row>
        <row r="1413">
          <cell r="A1413" t="str">
            <v>5-2-3-1-02-003</v>
          </cell>
          <cell r="B1413" t="str">
            <v>SUBSIDIOS A LA DISTRIBUCION OPERACION</v>
          </cell>
          <cell r="C1413" t="str">
            <v>OPERACION</v>
          </cell>
          <cell r="D1413">
            <v>0</v>
          </cell>
          <cell r="E1413">
            <v>0</v>
          </cell>
        </row>
        <row r="1414">
          <cell r="A1414" t="str">
            <v>5-2-3-1-02-004</v>
          </cell>
          <cell r="B1414" t="str">
            <v>SUBSIDIOS A LA DISTRIBUCION SANEAMIENTO</v>
          </cell>
          <cell r="C1414" t="str">
            <v>SANEAMIENTO</v>
          </cell>
          <cell r="D1414">
            <v>0</v>
          </cell>
          <cell r="E1414">
            <v>0</v>
          </cell>
        </row>
        <row r="1415">
          <cell r="A1415" t="str">
            <v>5-2-3-1-03-001</v>
          </cell>
          <cell r="B1415" t="str">
            <v>SUBSIDIOS A LA INVERSION ADMINISTRACION</v>
          </cell>
          <cell r="C1415" t="str">
            <v>ADMINISTRACION</v>
          </cell>
          <cell r="D1415">
            <v>0</v>
          </cell>
          <cell r="E1415">
            <v>0</v>
          </cell>
        </row>
        <row r="1416">
          <cell r="A1416" t="str">
            <v>5-2-3-1-03-002</v>
          </cell>
          <cell r="B1416" t="str">
            <v>SUBSIDIOS A LA INVERSION COMERCIAL</v>
          </cell>
          <cell r="C1416" t="str">
            <v>COMERCIAL</v>
          </cell>
          <cell r="D1416">
            <v>0</v>
          </cell>
          <cell r="E1416">
            <v>0</v>
          </cell>
        </row>
        <row r="1417">
          <cell r="A1417" t="str">
            <v>5-2-3-1-03-003</v>
          </cell>
          <cell r="B1417" t="str">
            <v>SUBSIDIOS A LA INVERSION OPERACION</v>
          </cell>
          <cell r="C1417" t="str">
            <v>OPERACION</v>
          </cell>
          <cell r="D1417">
            <v>0</v>
          </cell>
          <cell r="E1417">
            <v>0</v>
          </cell>
        </row>
        <row r="1418">
          <cell r="A1418" t="str">
            <v>5-2-3-1-03-004</v>
          </cell>
          <cell r="B1418" t="str">
            <v>SUBSIDIOS A LA INVERSION SANEAMIENTO</v>
          </cell>
          <cell r="C1418" t="str">
            <v>SANEAMIENTO</v>
          </cell>
          <cell r="D1418">
            <v>0</v>
          </cell>
          <cell r="E1418">
            <v>0</v>
          </cell>
        </row>
        <row r="1419">
          <cell r="A1419" t="str">
            <v>5-2-3-1-04-001</v>
          </cell>
          <cell r="B1419" t="str">
            <v>SUBSIDIOS A LA PRESTACION DE SERVICIOS PUBLICOS ADMINISTRACION</v>
          </cell>
          <cell r="C1419" t="str">
            <v>ADMINISTRACION</v>
          </cell>
          <cell r="D1419">
            <v>0</v>
          </cell>
          <cell r="E1419">
            <v>0</v>
          </cell>
        </row>
        <row r="1420">
          <cell r="A1420" t="str">
            <v>5-2-3-1-04-002</v>
          </cell>
          <cell r="B1420" t="str">
            <v>SUBSIDIOS A LA PRESTACION DE SERVICIOS PUBLICOS COMERCIAL</v>
          </cell>
          <cell r="C1420" t="str">
            <v>COMERCIAL</v>
          </cell>
          <cell r="D1420">
            <v>0</v>
          </cell>
          <cell r="E1420">
            <v>0</v>
          </cell>
        </row>
        <row r="1421">
          <cell r="A1421" t="str">
            <v>5-2-3-1-04-003</v>
          </cell>
          <cell r="B1421" t="str">
            <v>SUBSIDIOS A LA PRESTACION DE SERVICIOS PUBLICOS OPERACION</v>
          </cell>
          <cell r="C1421" t="str">
            <v>OPERACION</v>
          </cell>
          <cell r="D1421">
            <v>0</v>
          </cell>
          <cell r="E1421">
            <v>0</v>
          </cell>
        </row>
        <row r="1422">
          <cell r="A1422" t="str">
            <v>5-2-3-1-04-004</v>
          </cell>
          <cell r="B1422" t="str">
            <v>SUBSIDIOS A LA PRESTACION DE SERVICIOS PUBLICOS SANEAMIENTO</v>
          </cell>
          <cell r="C1422" t="str">
            <v>SANEAMIENTO</v>
          </cell>
          <cell r="D1422">
            <v>0</v>
          </cell>
          <cell r="E1422">
            <v>0</v>
          </cell>
        </row>
        <row r="1423">
          <cell r="A1423" t="str">
            <v>5-2-3-1-05-001</v>
          </cell>
          <cell r="B1423" t="str">
            <v>SUBSIDIOS PARA CUBRIR DIFERENC. DE TASAS DE INTERES ADMINISTRACION</v>
          </cell>
          <cell r="C1423" t="str">
            <v>ADMINISTRACION</v>
          </cell>
          <cell r="D1423">
            <v>0</v>
          </cell>
          <cell r="E1423">
            <v>0</v>
          </cell>
        </row>
        <row r="1424">
          <cell r="A1424" t="str">
            <v>5-2-3-1-05-002</v>
          </cell>
          <cell r="B1424" t="str">
            <v>SUBSIDIOS PARA CUBRIR DIFERENC. DE TASAS DE INTERES COMERCIAL</v>
          </cell>
          <cell r="C1424" t="str">
            <v>COMERCIAL</v>
          </cell>
          <cell r="D1424">
            <v>0</v>
          </cell>
          <cell r="E1424">
            <v>0</v>
          </cell>
        </row>
        <row r="1425">
          <cell r="A1425" t="str">
            <v>5-2-3-1-05-003</v>
          </cell>
          <cell r="B1425" t="str">
            <v>SUBSIDIOS PARA CUBRIR DIFERENC. DE TASAS DE INTERES OPERACION</v>
          </cell>
          <cell r="C1425" t="str">
            <v>OPERACION</v>
          </cell>
          <cell r="D1425">
            <v>0</v>
          </cell>
          <cell r="E1425">
            <v>0</v>
          </cell>
        </row>
        <row r="1426">
          <cell r="A1426" t="str">
            <v>5-2-3-1-05-004</v>
          </cell>
          <cell r="B1426" t="str">
            <v>SUBSIDIOS PARA CUBRIR DIFERENC. DE TASAS DE INTERES SANEAMIENTO</v>
          </cell>
          <cell r="C1426" t="str">
            <v>SANEAMIENTO</v>
          </cell>
          <cell r="D1426">
            <v>0</v>
          </cell>
          <cell r="E1426">
            <v>0</v>
          </cell>
        </row>
        <row r="1427">
          <cell r="A1427" t="str">
            <v>5-2-3-1-06-001</v>
          </cell>
          <cell r="B1427" t="str">
            <v>SUBSIDIOS A LA VIVIENDA ADMINISTRACION</v>
          </cell>
          <cell r="C1427" t="str">
            <v>ADMINISTRACION</v>
          </cell>
          <cell r="D1427">
            <v>0</v>
          </cell>
          <cell r="E1427">
            <v>0</v>
          </cell>
        </row>
        <row r="1428">
          <cell r="A1428" t="str">
            <v>5-2-3-1-06-002</v>
          </cell>
          <cell r="B1428" t="str">
            <v>SUBSIDIOS A LA VIVIENDA COMERCIAL</v>
          </cell>
          <cell r="C1428" t="str">
            <v>COMERCIAL</v>
          </cell>
          <cell r="D1428">
            <v>0</v>
          </cell>
          <cell r="E1428">
            <v>0</v>
          </cell>
        </row>
        <row r="1429">
          <cell r="A1429" t="str">
            <v>5-2-3-1-06-003</v>
          </cell>
          <cell r="B1429" t="str">
            <v>SUBSIDIOS A LA VIVIENDA OPERACION</v>
          </cell>
          <cell r="C1429" t="str">
            <v>OPERACION</v>
          </cell>
          <cell r="D1429">
            <v>0</v>
          </cell>
          <cell r="E1429">
            <v>0</v>
          </cell>
        </row>
        <row r="1430">
          <cell r="A1430" t="str">
            <v>5-2-3-1-06-004</v>
          </cell>
          <cell r="B1430" t="str">
            <v>SUBSIDIOS A LA VIVIENDA SANEAMIENTO</v>
          </cell>
          <cell r="C1430" t="str">
            <v>SANEAMIENTO</v>
          </cell>
          <cell r="D1430">
            <v>0</v>
          </cell>
          <cell r="E1430">
            <v>0</v>
          </cell>
        </row>
        <row r="1431">
          <cell r="A1431" t="str">
            <v>5-2-3-1-07-001</v>
          </cell>
          <cell r="B1431" t="str">
            <v>SUBSIDIOS A ENTIDADES FEDERATIVAS Y MUNICIPIO ADMINISTRACION</v>
          </cell>
          <cell r="C1431" t="str">
            <v>ADMINISTRACION</v>
          </cell>
          <cell r="D1431">
            <v>0</v>
          </cell>
          <cell r="E1431">
            <v>0</v>
          </cell>
        </row>
        <row r="1432">
          <cell r="A1432" t="str">
            <v>5-2-3-1-07-002</v>
          </cell>
          <cell r="B1432" t="str">
            <v>SUBSIDIOS A ENTIDADES FEDERATIVAS Y MUNICIPIO COMERCIAL</v>
          </cell>
          <cell r="C1432" t="str">
            <v>COMERCIAL</v>
          </cell>
          <cell r="D1432">
            <v>0</v>
          </cell>
          <cell r="E1432">
            <v>0</v>
          </cell>
        </row>
        <row r="1433">
          <cell r="A1433" t="str">
            <v>5-2-3-1-07-003</v>
          </cell>
          <cell r="B1433" t="str">
            <v>SUBSIDIOS A ENTIDADES FEDERATIVAS Y MUNICIPIO OPERACION</v>
          </cell>
          <cell r="C1433" t="str">
            <v>OPERACION</v>
          </cell>
          <cell r="D1433">
            <v>0</v>
          </cell>
          <cell r="E1433">
            <v>0</v>
          </cell>
        </row>
        <row r="1434">
          <cell r="A1434" t="str">
            <v>5-2-3-1-07-004</v>
          </cell>
          <cell r="B1434" t="str">
            <v>SUBSIDIOS A ENTIDADES FEDERATIVAS Y MUNICIPIO SANEAMIENTO</v>
          </cell>
          <cell r="C1434" t="str">
            <v>SANEAMIENTO</v>
          </cell>
          <cell r="D1434">
            <v>0</v>
          </cell>
          <cell r="E1434">
            <v>0</v>
          </cell>
        </row>
        <row r="1435">
          <cell r="A1435" t="str">
            <v>5-2-3-1-08-001</v>
          </cell>
          <cell r="B1435" t="str">
            <v>OTROS SUBSIDIOS ADMINISTRACION</v>
          </cell>
          <cell r="C1435" t="str">
            <v>ADMINISTRACION</v>
          </cell>
          <cell r="D1435">
            <v>0</v>
          </cell>
          <cell r="E1435">
            <v>0</v>
          </cell>
        </row>
        <row r="1436">
          <cell r="A1436" t="str">
            <v>5-2-3-1-08-002</v>
          </cell>
          <cell r="B1436" t="str">
            <v>OTROS SUBSIDIOS COMERCIAL</v>
          </cell>
          <cell r="C1436" t="str">
            <v>COMERCIAL</v>
          </cell>
          <cell r="D1436">
            <v>0</v>
          </cell>
          <cell r="E1436">
            <v>0</v>
          </cell>
        </row>
        <row r="1437">
          <cell r="A1437" t="str">
            <v>5-2-3-1-08-003</v>
          </cell>
          <cell r="B1437" t="str">
            <v>OTROS SUBSIDIOS OPERACION</v>
          </cell>
          <cell r="C1437" t="str">
            <v>OPERACION</v>
          </cell>
          <cell r="D1437">
            <v>0</v>
          </cell>
          <cell r="E1437">
            <v>0</v>
          </cell>
        </row>
        <row r="1438">
          <cell r="A1438" t="str">
            <v>5-2-3-1-08-004</v>
          </cell>
          <cell r="B1438" t="str">
            <v>OTROS SUBSIDIOS SANEAMIENTO</v>
          </cell>
          <cell r="C1438" t="str">
            <v>SANEAMIENTO</v>
          </cell>
          <cell r="D1438">
            <v>0</v>
          </cell>
          <cell r="E1438">
            <v>0</v>
          </cell>
        </row>
        <row r="1439">
          <cell r="A1439" t="str">
            <v>5-2-3-2</v>
          </cell>
          <cell r="B1439" t="str">
            <v xml:space="preserve">SUBVENCIONES </v>
          </cell>
          <cell r="D1439">
            <v>0</v>
          </cell>
          <cell r="E1439">
            <v>0</v>
          </cell>
        </row>
        <row r="1440">
          <cell r="A1440" t="str">
            <v>5-2-3-2-01-001</v>
          </cell>
          <cell r="B1440" t="str">
            <v>SUBVENCIONES AL CONSUMO ADMINISTRACION</v>
          </cell>
          <cell r="C1440" t="str">
            <v>ADMINISTRACION</v>
          </cell>
          <cell r="D1440">
            <v>0</v>
          </cell>
          <cell r="E1440">
            <v>0</v>
          </cell>
        </row>
        <row r="1441">
          <cell r="A1441" t="str">
            <v>5-2-3-2-01-002</v>
          </cell>
          <cell r="B1441" t="str">
            <v>SUBVENCIONES AL CONSUMO COMERCIAL</v>
          </cell>
          <cell r="C1441" t="str">
            <v>COMERCIAL</v>
          </cell>
          <cell r="D1441">
            <v>0</v>
          </cell>
          <cell r="E1441">
            <v>0</v>
          </cell>
        </row>
        <row r="1442">
          <cell r="A1442" t="str">
            <v>5-2-3-2-01-003</v>
          </cell>
          <cell r="B1442" t="str">
            <v>SUBVENCIONES AL CONSUMO OPERACION</v>
          </cell>
          <cell r="C1442" t="str">
            <v>OPERACION</v>
          </cell>
          <cell r="D1442">
            <v>0</v>
          </cell>
          <cell r="E1442">
            <v>0</v>
          </cell>
        </row>
        <row r="1443">
          <cell r="A1443" t="str">
            <v>5-2-3-2-01-004</v>
          </cell>
          <cell r="B1443" t="str">
            <v>SUBVENCIONES AL CONSUMO SANEAMIENTO</v>
          </cell>
          <cell r="C1443" t="str">
            <v>SANEAMIENTO</v>
          </cell>
          <cell r="D1443">
            <v>0</v>
          </cell>
          <cell r="E1443">
            <v>0</v>
          </cell>
        </row>
        <row r="1444">
          <cell r="A1444" t="str">
            <v>5-2-4</v>
          </cell>
          <cell r="B1444" t="str">
            <v xml:space="preserve">AYUDAS SOCIALES </v>
          </cell>
          <cell r="D1444">
            <v>0</v>
          </cell>
          <cell r="E1444">
            <v>0</v>
          </cell>
        </row>
        <row r="1445">
          <cell r="A1445" t="str">
            <v>5-2-4-1</v>
          </cell>
          <cell r="B1445" t="str">
            <v xml:space="preserve">AYUDAS SOCIALES A PERSONAS </v>
          </cell>
          <cell r="D1445">
            <v>0</v>
          </cell>
          <cell r="E1445">
            <v>0</v>
          </cell>
        </row>
        <row r="1446">
          <cell r="A1446" t="str">
            <v>5-2-4-1-01-001</v>
          </cell>
          <cell r="B1446" t="str">
            <v>AYUDAS SOCIALES A PERSONAS ADMINISTRACION</v>
          </cell>
          <cell r="C1446" t="str">
            <v>ADMINISTRACION</v>
          </cell>
          <cell r="D1446">
            <v>0</v>
          </cell>
          <cell r="E1446">
            <v>0</v>
          </cell>
        </row>
        <row r="1447">
          <cell r="A1447" t="str">
            <v>5-2-4-1-01-002</v>
          </cell>
          <cell r="B1447" t="str">
            <v>AYUDAS SOCIALES A PERSONAS COMERCIAL</v>
          </cell>
          <cell r="C1447" t="str">
            <v>COMERCIAL</v>
          </cell>
          <cell r="D1447">
            <v>0</v>
          </cell>
          <cell r="E1447">
            <v>0</v>
          </cell>
        </row>
        <row r="1448">
          <cell r="A1448" t="str">
            <v>5-2-4-1-01-003</v>
          </cell>
          <cell r="B1448" t="str">
            <v>AYUDAS SOCIALES A PERSONAS OPERACION</v>
          </cell>
          <cell r="C1448" t="str">
            <v>OPERACION</v>
          </cell>
          <cell r="D1448">
            <v>0</v>
          </cell>
          <cell r="E1448">
            <v>0</v>
          </cell>
        </row>
        <row r="1449">
          <cell r="A1449" t="str">
            <v>5-2-4-1-01-004</v>
          </cell>
          <cell r="B1449" t="str">
            <v>AYUDAS SOCIALES A PERSONAS SANEAMIENTO</v>
          </cell>
          <cell r="C1449" t="str">
            <v>SANEAMIENTO</v>
          </cell>
          <cell r="D1449">
            <v>0</v>
          </cell>
          <cell r="E1449">
            <v>0</v>
          </cell>
        </row>
        <row r="1450">
          <cell r="A1450" t="str">
            <v>5-2-4-2</v>
          </cell>
          <cell r="B1450" t="str">
            <v xml:space="preserve">BECAS </v>
          </cell>
          <cell r="D1450">
            <v>0</v>
          </cell>
          <cell r="E1450">
            <v>0</v>
          </cell>
        </row>
        <row r="1451">
          <cell r="A1451" t="str">
            <v>5-2-4-2-01-001</v>
          </cell>
          <cell r="B1451" t="str">
            <v>BECAS Y OTRAS AYUDAS PARA PROGRAMAS DE CAPACIT. ADMINISTRACION</v>
          </cell>
          <cell r="C1451" t="str">
            <v>ADMINISTRACION</v>
          </cell>
          <cell r="D1451">
            <v>0</v>
          </cell>
          <cell r="E1451">
            <v>0</v>
          </cell>
        </row>
        <row r="1452">
          <cell r="A1452" t="str">
            <v>5-2-4-2-01-001-001</v>
          </cell>
          <cell r="B1452" t="str">
            <v>CONFIANZA ADMINISTRACION</v>
          </cell>
          <cell r="C1452" t="str">
            <v>ADMINISTRACION</v>
          </cell>
          <cell r="D1452">
            <v>0</v>
          </cell>
          <cell r="E1452">
            <v>0</v>
          </cell>
        </row>
        <row r="1453">
          <cell r="A1453" t="str">
            <v>5-2-4-2-01-001-002</v>
          </cell>
          <cell r="B1453" t="str">
            <v>SINDICALIZADOS ADMINISTRACION</v>
          </cell>
          <cell r="C1453" t="str">
            <v>ADMINISTRACION</v>
          </cell>
          <cell r="D1453">
            <v>0</v>
          </cell>
          <cell r="E1453">
            <v>0</v>
          </cell>
        </row>
        <row r="1454">
          <cell r="A1454" t="str">
            <v>5-2-4-2-01-002</v>
          </cell>
          <cell r="B1454" t="str">
            <v>BECAS Y OTRAS AYUDAS PARA PROGRAMAS DE CAPACIT. COMERCIAL</v>
          </cell>
          <cell r="C1454" t="str">
            <v>COMERCIAL</v>
          </cell>
          <cell r="D1454">
            <v>0</v>
          </cell>
          <cell r="E1454">
            <v>0</v>
          </cell>
        </row>
        <row r="1455">
          <cell r="A1455" t="str">
            <v>5-2-4-2-01-002-001</v>
          </cell>
          <cell r="B1455" t="str">
            <v>CONFIANZA COMERCIAL</v>
          </cell>
          <cell r="C1455" t="str">
            <v>COMERCIAL</v>
          </cell>
          <cell r="D1455">
            <v>0</v>
          </cell>
          <cell r="E1455">
            <v>0</v>
          </cell>
        </row>
        <row r="1456">
          <cell r="A1456" t="str">
            <v>5-2-4-2-01-002-002</v>
          </cell>
          <cell r="B1456" t="str">
            <v>SINDICALIZADOS COMERCIAL</v>
          </cell>
          <cell r="C1456" t="str">
            <v>COMERCIAL</v>
          </cell>
          <cell r="D1456">
            <v>0</v>
          </cell>
          <cell r="E1456">
            <v>0</v>
          </cell>
        </row>
        <row r="1457">
          <cell r="A1457" t="str">
            <v>5-2-4-2-01-003</v>
          </cell>
          <cell r="B1457" t="str">
            <v>BECAS Y OTRAS AYUDAS PARA PROGRAMAS DE CAPACIT. OPERACION</v>
          </cell>
          <cell r="C1457" t="str">
            <v>OPERACION</v>
          </cell>
          <cell r="D1457">
            <v>0</v>
          </cell>
          <cell r="E1457">
            <v>0</v>
          </cell>
        </row>
        <row r="1458">
          <cell r="A1458" t="str">
            <v>5-2-4-2-01-003-001</v>
          </cell>
          <cell r="B1458" t="str">
            <v>CONFIANZA OPERACION</v>
          </cell>
          <cell r="C1458" t="str">
            <v>OPERACION</v>
          </cell>
          <cell r="D1458">
            <v>0</v>
          </cell>
          <cell r="E1458">
            <v>0</v>
          </cell>
        </row>
        <row r="1459">
          <cell r="A1459" t="str">
            <v>5-2-4-2-01-003-002</v>
          </cell>
          <cell r="B1459" t="str">
            <v>SINDICALIZADOS OPERACION</v>
          </cell>
          <cell r="C1459" t="str">
            <v>OPERACION</v>
          </cell>
          <cell r="D1459">
            <v>0</v>
          </cell>
          <cell r="E1459">
            <v>0</v>
          </cell>
        </row>
        <row r="1460">
          <cell r="A1460" t="str">
            <v>5-2-4-2-01-004</v>
          </cell>
          <cell r="B1460" t="str">
            <v>BECAS Y OTRAS AYUDAS PARA PROGRAMAS DE CAPACIT. SANEAMIENTO</v>
          </cell>
          <cell r="C1460" t="str">
            <v>SANEAMIENTO</v>
          </cell>
          <cell r="D1460">
            <v>0</v>
          </cell>
          <cell r="E1460">
            <v>0</v>
          </cell>
        </row>
        <row r="1461">
          <cell r="A1461" t="str">
            <v>5-2-4-2-01-004-001</v>
          </cell>
          <cell r="B1461" t="str">
            <v>CONFIANZA SANEAMIENTO</v>
          </cell>
          <cell r="C1461" t="str">
            <v>SANEAMIENTO</v>
          </cell>
          <cell r="D1461">
            <v>0</v>
          </cell>
          <cell r="E1461">
            <v>0</v>
          </cell>
        </row>
        <row r="1462">
          <cell r="A1462" t="str">
            <v>5-2-4-2-01-004-002</v>
          </cell>
          <cell r="B1462" t="str">
            <v>SINDICALIZADOS SANEAMIENTO</v>
          </cell>
          <cell r="C1462" t="str">
            <v>SANEAMIENTO</v>
          </cell>
          <cell r="D1462">
            <v>0</v>
          </cell>
          <cell r="E1462">
            <v>0</v>
          </cell>
        </row>
        <row r="1463">
          <cell r="A1463" t="str">
            <v>5-2-4-3</v>
          </cell>
          <cell r="B1463" t="str">
            <v xml:space="preserve">AYUDAS SOCIALES A INSTITUCIONES </v>
          </cell>
          <cell r="D1463">
            <v>0</v>
          </cell>
          <cell r="E1463">
            <v>0</v>
          </cell>
        </row>
        <row r="1464">
          <cell r="A1464" t="str">
            <v>5-2-4-3-01-001</v>
          </cell>
          <cell r="B1464" t="str">
            <v>AYUDAS SOCIALES A INSTITUCIONES DE ENSEÑANZA ADMINISTRACION</v>
          </cell>
          <cell r="C1464" t="str">
            <v>ADMINISTRACION</v>
          </cell>
          <cell r="D1464">
            <v>0</v>
          </cell>
          <cell r="E1464">
            <v>0</v>
          </cell>
        </row>
        <row r="1465">
          <cell r="A1465" t="str">
            <v>5-2-4-3-01-002</v>
          </cell>
          <cell r="B1465" t="str">
            <v>AYUDAS SOCIALES A INSTITUCIONES DE ENSEÑANZA COMERCIAL</v>
          </cell>
          <cell r="C1465" t="str">
            <v>COMERCIAL</v>
          </cell>
          <cell r="D1465">
            <v>0</v>
          </cell>
          <cell r="E1465">
            <v>0</v>
          </cell>
        </row>
        <row r="1466">
          <cell r="A1466" t="str">
            <v>5-2-4-3-01-003</v>
          </cell>
          <cell r="B1466" t="str">
            <v>AYUDAS SOCIALES A INSTITUCIONES DE ENSEÑANZA OPERACION</v>
          </cell>
          <cell r="C1466" t="str">
            <v>OPERACION</v>
          </cell>
          <cell r="D1466">
            <v>0</v>
          </cell>
          <cell r="E1466">
            <v>0</v>
          </cell>
        </row>
        <row r="1467">
          <cell r="A1467" t="str">
            <v>5-2-4-3-01-004</v>
          </cell>
          <cell r="B1467" t="str">
            <v>AYUDAS SOCIALES A INSTITUCIONES DE ENSEÑANZA SANEAMIENTO</v>
          </cell>
          <cell r="C1467" t="str">
            <v>SANEAMIENTO</v>
          </cell>
          <cell r="D1467">
            <v>0</v>
          </cell>
          <cell r="E1467">
            <v>0</v>
          </cell>
        </row>
        <row r="1468">
          <cell r="A1468" t="str">
            <v>5-2-4-3-02-001</v>
          </cell>
          <cell r="B1468" t="str">
            <v>AYUDAS SOCIALES A ACTIVIDADES CIENTIFICAS O ACADEMICAS ADMINISTRACION</v>
          </cell>
          <cell r="C1468" t="str">
            <v>ADMINISTRACION</v>
          </cell>
          <cell r="D1468">
            <v>0</v>
          </cell>
          <cell r="E1468">
            <v>0</v>
          </cell>
        </row>
        <row r="1469">
          <cell r="A1469" t="str">
            <v>5-2-4-3-02-002</v>
          </cell>
          <cell r="B1469" t="str">
            <v>AYUDAS SOCIALES A ACTIVIDADES CIENTIFICAS O ACADEMICAS COMERCIAL</v>
          </cell>
          <cell r="C1469" t="str">
            <v>COMERCIAL</v>
          </cell>
          <cell r="D1469">
            <v>0</v>
          </cell>
          <cell r="E1469">
            <v>0</v>
          </cell>
        </row>
        <row r="1470">
          <cell r="A1470" t="str">
            <v>5-2-4-3-02-003</v>
          </cell>
          <cell r="B1470" t="str">
            <v>AYUDAS SOCIALES A ACTIVIDADES CIENTIFICAS O ACADEMICAS OPERACION</v>
          </cell>
          <cell r="C1470" t="str">
            <v>OPERACION</v>
          </cell>
          <cell r="D1470">
            <v>0</v>
          </cell>
          <cell r="E1470">
            <v>0</v>
          </cell>
        </row>
        <row r="1471">
          <cell r="A1471" t="str">
            <v>5-2-4-3-02-004</v>
          </cell>
          <cell r="B1471" t="str">
            <v>AYUDAS SOCIALES A ACTIVIDADES CIENTIFICAS O ACADEMICAS SANEAMIENTO</v>
          </cell>
          <cell r="C1471" t="str">
            <v>SANEAMIENTO</v>
          </cell>
          <cell r="D1471">
            <v>0</v>
          </cell>
          <cell r="E1471">
            <v>0</v>
          </cell>
        </row>
        <row r="1472">
          <cell r="A1472" t="str">
            <v>5-2-4-3-03-001</v>
          </cell>
          <cell r="B1472" t="str">
            <v>AYUDAS SOCIALES A INSTITUCIONES SIN FINES DE LUCRO ADMINISTRACION</v>
          </cell>
          <cell r="C1472" t="str">
            <v>ADMINISTRACION</v>
          </cell>
          <cell r="D1472">
            <v>0</v>
          </cell>
          <cell r="E1472">
            <v>0</v>
          </cell>
        </row>
        <row r="1473">
          <cell r="A1473" t="str">
            <v>5-2-4-3-03-002</v>
          </cell>
          <cell r="B1473" t="str">
            <v>AYUDAS SOCIALES A INSTITUCIONES SIN FINES DE LUCRO COMERCIAL</v>
          </cell>
          <cell r="C1473" t="str">
            <v>COMERCIAL</v>
          </cell>
          <cell r="D1473">
            <v>0</v>
          </cell>
          <cell r="E1473">
            <v>0</v>
          </cell>
        </row>
        <row r="1474">
          <cell r="A1474" t="str">
            <v>5-2-4-3-03-003</v>
          </cell>
          <cell r="B1474" t="str">
            <v>AYUDAS SOCIALES A INSTITUCIONES SIN FINES DE LUCRO OPERACION</v>
          </cell>
          <cell r="C1474" t="str">
            <v>OPERACION</v>
          </cell>
          <cell r="D1474">
            <v>0</v>
          </cell>
          <cell r="E1474">
            <v>0</v>
          </cell>
        </row>
        <row r="1475">
          <cell r="A1475" t="str">
            <v>5-2-4-3-03-004</v>
          </cell>
          <cell r="B1475" t="str">
            <v>AYUDAS SOCIALES A INSTITUCIONES SIN FINES DE LUCRO SANEAMIENTO</v>
          </cell>
          <cell r="C1475" t="str">
            <v>SANEAMIENTO</v>
          </cell>
          <cell r="D1475">
            <v>0</v>
          </cell>
          <cell r="E1475">
            <v>0</v>
          </cell>
        </row>
        <row r="1476">
          <cell r="A1476" t="str">
            <v>5-2-4-3-04-001</v>
          </cell>
          <cell r="B1476" t="str">
            <v>AYUDAS SOCIALES A COOPERATIVAS ADMINISTRACION</v>
          </cell>
          <cell r="C1476" t="str">
            <v>ADMINISTRACION</v>
          </cell>
          <cell r="D1476">
            <v>0</v>
          </cell>
          <cell r="E1476">
            <v>0</v>
          </cell>
        </row>
        <row r="1477">
          <cell r="A1477" t="str">
            <v>5-2-4-3-04-002</v>
          </cell>
          <cell r="B1477" t="str">
            <v>AYUDAS SOCIALES A COOPERATIVAS COMERCIAL</v>
          </cell>
          <cell r="C1477" t="str">
            <v>COMERCIAL</v>
          </cell>
          <cell r="D1477">
            <v>0</v>
          </cell>
          <cell r="E1477">
            <v>0</v>
          </cell>
        </row>
        <row r="1478">
          <cell r="A1478" t="str">
            <v>5-2-4-3-04-003</v>
          </cell>
          <cell r="B1478" t="str">
            <v>AYUDAS SOCIALES A COOPERATIVAS OPERACION</v>
          </cell>
          <cell r="C1478" t="str">
            <v>OPERACION</v>
          </cell>
          <cell r="D1478">
            <v>0</v>
          </cell>
          <cell r="E1478">
            <v>0</v>
          </cell>
        </row>
        <row r="1479">
          <cell r="A1479" t="str">
            <v>5-2-4-3-04-004</v>
          </cell>
          <cell r="B1479" t="str">
            <v>AYUDAS SOCIALES A COOPERATIVAS SANEAMIENTO</v>
          </cell>
          <cell r="C1479" t="str">
            <v>SANEAMIENTO</v>
          </cell>
          <cell r="D1479">
            <v>0</v>
          </cell>
          <cell r="E1479">
            <v>0</v>
          </cell>
        </row>
        <row r="1480">
          <cell r="A1480" t="str">
            <v>5-2-4-3-05-001</v>
          </cell>
          <cell r="B1480" t="str">
            <v>AYUDAS SOCIALES A ENTIDADES DE INTERES PUBLICO ADMINISTRACION</v>
          </cell>
          <cell r="C1480" t="str">
            <v>ADMINISTRACION</v>
          </cell>
          <cell r="D1480">
            <v>0</v>
          </cell>
          <cell r="E1480">
            <v>0</v>
          </cell>
        </row>
        <row r="1481">
          <cell r="A1481" t="str">
            <v>5-2-4-3-05-002</v>
          </cell>
          <cell r="B1481" t="str">
            <v>AYUDAS SOCIALES A ENTIDADES DE INTERES PUBLICO COMERCIAL</v>
          </cell>
          <cell r="C1481" t="str">
            <v>COMERCIAL</v>
          </cell>
          <cell r="D1481">
            <v>0</v>
          </cell>
          <cell r="E1481">
            <v>0</v>
          </cell>
        </row>
        <row r="1482">
          <cell r="A1482" t="str">
            <v>5-2-4-3-05-003</v>
          </cell>
          <cell r="B1482" t="str">
            <v>AYUDAS SOCIALES A ENTIDADES DE INTERES PUBLICO OPERACION</v>
          </cell>
          <cell r="C1482" t="str">
            <v>OPERACION</v>
          </cell>
          <cell r="D1482">
            <v>0</v>
          </cell>
          <cell r="E1482">
            <v>0</v>
          </cell>
        </row>
        <row r="1483">
          <cell r="A1483" t="str">
            <v>5-2-4-3-05-004</v>
          </cell>
          <cell r="B1483" t="str">
            <v>AYUDAS SOCIALES A ENTIDADES DE INTERES PUBLICO SANEAMIENTO</v>
          </cell>
          <cell r="C1483" t="str">
            <v>SANEAMIENTO</v>
          </cell>
          <cell r="D1483">
            <v>0</v>
          </cell>
          <cell r="E1483">
            <v>0</v>
          </cell>
        </row>
        <row r="1484">
          <cell r="A1484" t="str">
            <v>5-2-4-4</v>
          </cell>
          <cell r="B1484" t="str">
            <v xml:space="preserve">AYUDAS SOCIALES POR DESAS NATUR Y OTROS SINIESTROS </v>
          </cell>
          <cell r="D1484">
            <v>0</v>
          </cell>
          <cell r="E1484">
            <v>0</v>
          </cell>
        </row>
        <row r="1485">
          <cell r="A1485" t="str">
            <v>5-2-4-4-01-001</v>
          </cell>
          <cell r="B1485" t="str">
            <v>AYUDAS SOCIALES A APOR DESAS NATUR Y OTROS SINIESTROS ADMINISTRACION</v>
          </cell>
          <cell r="C1485" t="str">
            <v>ADMINISTRACION</v>
          </cell>
          <cell r="D1485">
            <v>0</v>
          </cell>
          <cell r="E1485">
            <v>0</v>
          </cell>
        </row>
        <row r="1486">
          <cell r="A1486" t="str">
            <v>5-2-4-4-01-002</v>
          </cell>
          <cell r="B1486" t="str">
            <v>AYUDAS SOCIALES A APOR DESAS NATUR Y OTROS SINIESTROS COMERCIAL</v>
          </cell>
          <cell r="C1486" t="str">
            <v>COMERCIAL</v>
          </cell>
          <cell r="D1486">
            <v>0</v>
          </cell>
          <cell r="E1486">
            <v>0</v>
          </cell>
        </row>
        <row r="1487">
          <cell r="A1487" t="str">
            <v>5-2-4-4-01-003</v>
          </cell>
          <cell r="B1487" t="str">
            <v>AYUDAS SOCIALES A APOR DESAS NATUR Y OTROS SINIESTROS OPERACION</v>
          </cell>
          <cell r="C1487" t="str">
            <v>OPERACION</v>
          </cell>
          <cell r="D1487">
            <v>0</v>
          </cell>
          <cell r="E1487">
            <v>0</v>
          </cell>
        </row>
        <row r="1488">
          <cell r="A1488" t="str">
            <v>5-2-4-4-01-004</v>
          </cell>
          <cell r="B1488" t="str">
            <v>AYUDAS SOCIALES A APOR DESAS NATUR Y OTROS SINIESTROS SANEAMIENTO</v>
          </cell>
          <cell r="C1488" t="str">
            <v>SANEAMIENTO</v>
          </cell>
          <cell r="D1488">
            <v>0</v>
          </cell>
          <cell r="E1488">
            <v>0</v>
          </cell>
        </row>
        <row r="1489">
          <cell r="A1489" t="str">
            <v>5-2-5</v>
          </cell>
          <cell r="B1489" t="str">
            <v xml:space="preserve">PENSIONES Y JUBILACIONES </v>
          </cell>
          <cell r="D1489">
            <v>0</v>
          </cell>
          <cell r="E1489">
            <v>0</v>
          </cell>
        </row>
        <row r="1490">
          <cell r="A1490" t="str">
            <v>5-2-5-1</v>
          </cell>
          <cell r="B1490" t="str">
            <v xml:space="preserve">PENSIONES </v>
          </cell>
          <cell r="D1490">
            <v>0</v>
          </cell>
          <cell r="E1490">
            <v>0</v>
          </cell>
        </row>
        <row r="1491">
          <cell r="A1491" t="str">
            <v>5-2-5-1-01-001</v>
          </cell>
          <cell r="B1491" t="str">
            <v>PENSIONES  ADMINISTRACION</v>
          </cell>
          <cell r="C1491" t="str">
            <v>ADMINISTRACION</v>
          </cell>
          <cell r="D1491">
            <v>0</v>
          </cell>
          <cell r="E1491">
            <v>0</v>
          </cell>
        </row>
        <row r="1492">
          <cell r="A1492" t="str">
            <v>5-2-5-1-01-001-001</v>
          </cell>
          <cell r="B1492" t="str">
            <v>CONFIANZA ADMINISTRACION</v>
          </cell>
          <cell r="C1492" t="str">
            <v>ADMINISTRACION</v>
          </cell>
          <cell r="D1492">
            <v>0</v>
          </cell>
          <cell r="E1492">
            <v>0</v>
          </cell>
        </row>
        <row r="1493">
          <cell r="A1493" t="str">
            <v>5-2-5-1-01-001-002</v>
          </cell>
          <cell r="B1493" t="str">
            <v>SINDICALIZADOS ADMINISTRACION</v>
          </cell>
          <cell r="C1493" t="str">
            <v>ADMINISTRACION</v>
          </cell>
          <cell r="D1493">
            <v>0</v>
          </cell>
          <cell r="E1493">
            <v>0</v>
          </cell>
        </row>
        <row r="1494">
          <cell r="A1494" t="str">
            <v>5-2-5-1-01-002</v>
          </cell>
          <cell r="B1494" t="str">
            <v>PENSIONES  COMERCIAL</v>
          </cell>
          <cell r="C1494" t="str">
            <v>COMERCIAL</v>
          </cell>
          <cell r="D1494">
            <v>0</v>
          </cell>
          <cell r="E1494">
            <v>0</v>
          </cell>
        </row>
        <row r="1495">
          <cell r="A1495" t="str">
            <v>5-2-5-1-01-002-001</v>
          </cell>
          <cell r="B1495" t="str">
            <v>CONFIANZA COMERCIAL</v>
          </cell>
          <cell r="C1495" t="str">
            <v>COMERCIAL</v>
          </cell>
          <cell r="D1495">
            <v>0</v>
          </cell>
          <cell r="E1495">
            <v>0</v>
          </cell>
        </row>
        <row r="1496">
          <cell r="A1496" t="str">
            <v>5-2-5-1-01-002-002</v>
          </cell>
          <cell r="B1496" t="str">
            <v>SINDICALIZADOS COMERCIAL</v>
          </cell>
          <cell r="C1496" t="str">
            <v>COMERCIAL</v>
          </cell>
          <cell r="D1496">
            <v>0</v>
          </cell>
          <cell r="E1496">
            <v>0</v>
          </cell>
        </row>
        <row r="1497">
          <cell r="A1497" t="str">
            <v>5-2-5-1-01-003</v>
          </cell>
          <cell r="B1497" t="str">
            <v>PENSIONES  OPERACION</v>
          </cell>
          <cell r="C1497" t="str">
            <v>OPERACION</v>
          </cell>
          <cell r="D1497">
            <v>0</v>
          </cell>
          <cell r="E1497">
            <v>0</v>
          </cell>
        </row>
        <row r="1498">
          <cell r="A1498" t="str">
            <v>5-2-5-1-01-003-001</v>
          </cell>
          <cell r="B1498" t="str">
            <v>CONFIANZA OPERACION</v>
          </cell>
          <cell r="C1498" t="str">
            <v>OPERACION</v>
          </cell>
          <cell r="D1498">
            <v>0</v>
          </cell>
          <cell r="E1498">
            <v>0</v>
          </cell>
        </row>
        <row r="1499">
          <cell r="A1499" t="str">
            <v>5-2-5-1-01-003-002</v>
          </cell>
          <cell r="B1499" t="str">
            <v>SINDICALIZADOS OPERACION</v>
          </cell>
          <cell r="C1499" t="str">
            <v>OPERACION</v>
          </cell>
          <cell r="D1499">
            <v>0</v>
          </cell>
          <cell r="E1499">
            <v>0</v>
          </cell>
        </row>
        <row r="1500">
          <cell r="A1500" t="str">
            <v>5-2-5-1-01-004</v>
          </cell>
          <cell r="B1500" t="str">
            <v>PENSIONES  SANEAMIENTO</v>
          </cell>
          <cell r="C1500" t="str">
            <v>SANEAMIENTO</v>
          </cell>
          <cell r="D1500">
            <v>0</v>
          </cell>
          <cell r="E1500">
            <v>0</v>
          </cell>
        </row>
        <row r="1501">
          <cell r="A1501" t="str">
            <v>5-2-5-1-01-004-001</v>
          </cell>
          <cell r="B1501" t="str">
            <v>CONFIANZA SANEAMIENTO</v>
          </cell>
          <cell r="C1501" t="str">
            <v>SANEAMIENTO</v>
          </cell>
          <cell r="D1501">
            <v>0</v>
          </cell>
          <cell r="E1501">
            <v>0</v>
          </cell>
        </row>
        <row r="1502">
          <cell r="A1502" t="str">
            <v>5-2-5-1-01-004-002</v>
          </cell>
          <cell r="B1502" t="str">
            <v>SINDICALIZADOS SANEAMIENTO</v>
          </cell>
          <cell r="C1502" t="str">
            <v>SANEAMIENTO</v>
          </cell>
          <cell r="D1502">
            <v>0</v>
          </cell>
          <cell r="E1502">
            <v>0</v>
          </cell>
        </row>
        <row r="1503">
          <cell r="A1503" t="str">
            <v>5-2-5-2</v>
          </cell>
          <cell r="B1503" t="str">
            <v xml:space="preserve">JUBILACIONES </v>
          </cell>
          <cell r="D1503">
            <v>0</v>
          </cell>
          <cell r="E1503">
            <v>0</v>
          </cell>
        </row>
        <row r="1504">
          <cell r="A1504" t="str">
            <v>5-2-5-2-01-001</v>
          </cell>
          <cell r="B1504" t="str">
            <v>JUBILACIONES ADMINISTRACION</v>
          </cell>
          <cell r="C1504" t="str">
            <v>ADMINISTRACION</v>
          </cell>
          <cell r="D1504">
            <v>0</v>
          </cell>
          <cell r="E1504">
            <v>0</v>
          </cell>
        </row>
        <row r="1505">
          <cell r="A1505" t="str">
            <v>5-2-5-2-01-001-001</v>
          </cell>
          <cell r="B1505" t="str">
            <v>CONFIANZA ADMINISTRACION</v>
          </cell>
          <cell r="C1505" t="str">
            <v>ADMINISTRACION</v>
          </cell>
          <cell r="D1505">
            <v>0</v>
          </cell>
          <cell r="E1505">
            <v>0</v>
          </cell>
        </row>
        <row r="1506">
          <cell r="A1506" t="str">
            <v>5-2-5-2-01-001-002</v>
          </cell>
          <cell r="B1506" t="str">
            <v>SINDICALIZADOS ADMINISTRACION</v>
          </cell>
          <cell r="C1506" t="str">
            <v>ADMINISTRACION</v>
          </cell>
          <cell r="D1506">
            <v>0</v>
          </cell>
          <cell r="E1506">
            <v>0</v>
          </cell>
        </row>
        <row r="1507">
          <cell r="A1507" t="str">
            <v>5-2-5-2-01-002</v>
          </cell>
          <cell r="B1507" t="str">
            <v>JUBILACIONES COMERCIAL</v>
          </cell>
          <cell r="C1507" t="str">
            <v>COMERCIAL</v>
          </cell>
          <cell r="D1507">
            <v>0</v>
          </cell>
          <cell r="E1507">
            <v>0</v>
          </cell>
        </row>
        <row r="1508">
          <cell r="A1508" t="str">
            <v>5-2-5-2-01-002-001</v>
          </cell>
          <cell r="B1508" t="str">
            <v>CONFIANZA COMERCIAL</v>
          </cell>
          <cell r="C1508" t="str">
            <v>COMERCIAL</v>
          </cell>
          <cell r="D1508">
            <v>0</v>
          </cell>
          <cell r="E1508">
            <v>0</v>
          </cell>
        </row>
        <row r="1509">
          <cell r="A1509" t="str">
            <v>5-2-5-2-01-002-002</v>
          </cell>
          <cell r="B1509" t="str">
            <v>SINDICALIZADOS COMERCIAL</v>
          </cell>
          <cell r="C1509" t="str">
            <v>COMERCIAL</v>
          </cell>
          <cell r="D1509">
            <v>0</v>
          </cell>
          <cell r="E1509">
            <v>0</v>
          </cell>
        </row>
        <row r="1510">
          <cell r="A1510" t="str">
            <v>5-2-5-2-01-003</v>
          </cell>
          <cell r="B1510" t="str">
            <v>JUBILACIONES OPERACION</v>
          </cell>
          <cell r="C1510" t="str">
            <v>OPERACION</v>
          </cell>
          <cell r="D1510">
            <v>0</v>
          </cell>
          <cell r="E1510">
            <v>0</v>
          </cell>
        </row>
        <row r="1511">
          <cell r="A1511" t="str">
            <v>5-2-5-2-01-003-001</v>
          </cell>
          <cell r="B1511" t="str">
            <v>CONFIANZA OPERACION</v>
          </cell>
          <cell r="C1511" t="str">
            <v>OPERACION</v>
          </cell>
          <cell r="D1511">
            <v>0</v>
          </cell>
          <cell r="E1511">
            <v>0</v>
          </cell>
        </row>
        <row r="1512">
          <cell r="A1512" t="str">
            <v>5-2-5-2-01-003-002</v>
          </cell>
          <cell r="B1512" t="str">
            <v>SINDICALIZADOS OPERACION</v>
          </cell>
          <cell r="C1512" t="str">
            <v>OPERACION</v>
          </cell>
          <cell r="D1512">
            <v>0</v>
          </cell>
          <cell r="E1512">
            <v>0</v>
          </cell>
        </row>
        <row r="1513">
          <cell r="A1513" t="str">
            <v>5-2-5-2-01-004</v>
          </cell>
          <cell r="B1513" t="str">
            <v>JUBILACIONES SANEAMIENTO</v>
          </cell>
          <cell r="C1513" t="str">
            <v>SANEAMIENTO</v>
          </cell>
          <cell r="D1513">
            <v>0</v>
          </cell>
          <cell r="E1513">
            <v>0</v>
          </cell>
        </row>
        <row r="1514">
          <cell r="A1514" t="str">
            <v>5-2-5-2-01-004-001</v>
          </cell>
          <cell r="B1514" t="str">
            <v>CONFIANZA SANEAMIENTO</v>
          </cell>
          <cell r="C1514" t="str">
            <v>SANEAMIENTO</v>
          </cell>
          <cell r="D1514">
            <v>0</v>
          </cell>
          <cell r="E1514">
            <v>0</v>
          </cell>
        </row>
        <row r="1515">
          <cell r="A1515" t="str">
            <v>5-2-5-2-01-004-002</v>
          </cell>
          <cell r="B1515" t="str">
            <v>SINDICALIZADOS SANEAMIENTO</v>
          </cell>
          <cell r="C1515" t="str">
            <v>SANEAMIENTO</v>
          </cell>
          <cell r="D1515">
            <v>0</v>
          </cell>
          <cell r="E1515">
            <v>0</v>
          </cell>
        </row>
        <row r="1516">
          <cell r="A1516" t="str">
            <v>5-2-5-9</v>
          </cell>
          <cell r="B1516" t="str">
            <v xml:space="preserve">OTRAS PENSIONES Y JUBILACIONES </v>
          </cell>
          <cell r="D1516">
            <v>0</v>
          </cell>
          <cell r="E1516">
            <v>0</v>
          </cell>
        </row>
        <row r="1517">
          <cell r="A1517" t="str">
            <v>5-2-5-9-01-001</v>
          </cell>
          <cell r="B1517" t="str">
            <v>OTRAS PENSIONES Y JUBILACIONES ADMINISTRACION</v>
          </cell>
          <cell r="C1517" t="str">
            <v>ADMINISTRACION</v>
          </cell>
          <cell r="D1517">
            <v>0</v>
          </cell>
          <cell r="E1517">
            <v>0</v>
          </cell>
        </row>
        <row r="1518">
          <cell r="A1518" t="str">
            <v>5-2-5-9-01-001-001</v>
          </cell>
          <cell r="B1518" t="str">
            <v>CONFIANZA ADMINISTRACION</v>
          </cell>
          <cell r="C1518" t="str">
            <v>ADMINISTRACION</v>
          </cell>
          <cell r="D1518">
            <v>0</v>
          </cell>
          <cell r="E1518">
            <v>0</v>
          </cell>
        </row>
        <row r="1519">
          <cell r="A1519" t="str">
            <v>5-2-5-9-01-001-002</v>
          </cell>
          <cell r="B1519" t="str">
            <v>SINDICALIZADOS ADMINISTRACION</v>
          </cell>
          <cell r="C1519" t="str">
            <v>ADMINISTRACION</v>
          </cell>
          <cell r="D1519">
            <v>0</v>
          </cell>
          <cell r="E1519">
            <v>0</v>
          </cell>
        </row>
        <row r="1520">
          <cell r="A1520" t="str">
            <v>5-2-5-9-01-002</v>
          </cell>
          <cell r="B1520" t="str">
            <v>OTRAS PENSIONES Y JUBILACIONES COMERCIAL</v>
          </cell>
          <cell r="C1520" t="str">
            <v>COMERCIAL</v>
          </cell>
          <cell r="D1520">
            <v>0</v>
          </cell>
          <cell r="E1520">
            <v>0</v>
          </cell>
        </row>
        <row r="1521">
          <cell r="A1521" t="str">
            <v>5-2-5-9-01-002-001</v>
          </cell>
          <cell r="B1521" t="str">
            <v>CONFIANZA COMERCIAL</v>
          </cell>
          <cell r="C1521" t="str">
            <v>COMERCIAL</v>
          </cell>
          <cell r="D1521">
            <v>0</v>
          </cell>
          <cell r="E1521">
            <v>0</v>
          </cell>
        </row>
        <row r="1522">
          <cell r="A1522" t="str">
            <v>5-2-5-9-01-002-002</v>
          </cell>
          <cell r="B1522" t="str">
            <v>SINDICALIZADOS COMERCIAL</v>
          </cell>
          <cell r="C1522" t="str">
            <v>COMERCIAL</v>
          </cell>
          <cell r="D1522">
            <v>0</v>
          </cell>
          <cell r="E1522">
            <v>0</v>
          </cell>
        </row>
        <row r="1523">
          <cell r="A1523" t="str">
            <v>5-2-5-9-01-003</v>
          </cell>
          <cell r="B1523" t="str">
            <v>OTRAS PENSIONES Y JUBILACIONES OPERACION</v>
          </cell>
          <cell r="C1523" t="str">
            <v>OPERACION</v>
          </cell>
          <cell r="D1523">
            <v>0</v>
          </cell>
          <cell r="E1523">
            <v>0</v>
          </cell>
        </row>
        <row r="1524">
          <cell r="A1524" t="str">
            <v>5-2-5-9-01-003-001</v>
          </cell>
          <cell r="B1524" t="str">
            <v>CONFIANZA OPERACION</v>
          </cell>
          <cell r="C1524" t="str">
            <v>OPERACION</v>
          </cell>
          <cell r="D1524">
            <v>0</v>
          </cell>
          <cell r="E1524">
            <v>0</v>
          </cell>
        </row>
        <row r="1525">
          <cell r="A1525" t="str">
            <v>5-2-5-9-01-003-002</v>
          </cell>
          <cell r="B1525" t="str">
            <v>SINDICALIZADOS OPERACION</v>
          </cell>
          <cell r="C1525" t="str">
            <v>OPERACION</v>
          </cell>
          <cell r="D1525">
            <v>0</v>
          </cell>
          <cell r="E1525">
            <v>0</v>
          </cell>
        </row>
        <row r="1526">
          <cell r="A1526" t="str">
            <v>5-2-5-9-01-004</v>
          </cell>
          <cell r="B1526" t="str">
            <v>OTRAS PENSIONES Y JUBILACIONES SANEAMIENTO</v>
          </cell>
          <cell r="C1526" t="str">
            <v>SANEAMIENTO</v>
          </cell>
          <cell r="D1526">
            <v>0</v>
          </cell>
          <cell r="E1526">
            <v>0</v>
          </cell>
        </row>
        <row r="1527">
          <cell r="A1527" t="str">
            <v>5-2-5-9-01-004-001</v>
          </cell>
          <cell r="B1527" t="str">
            <v>CONFIANZA SANEAMIENTO</v>
          </cell>
          <cell r="C1527" t="str">
            <v>SANEAMIENTO</v>
          </cell>
          <cell r="D1527">
            <v>0</v>
          </cell>
          <cell r="E1527">
            <v>0</v>
          </cell>
        </row>
        <row r="1528">
          <cell r="A1528" t="str">
            <v>5-2-5-9-01-004-002</v>
          </cell>
          <cell r="B1528" t="str">
            <v>SINDICALIZADOS SANEAMIENTO</v>
          </cell>
          <cell r="C1528" t="str">
            <v>SANEAMIENTO</v>
          </cell>
          <cell r="D1528">
            <v>0</v>
          </cell>
          <cell r="E1528">
            <v>0</v>
          </cell>
        </row>
        <row r="1529">
          <cell r="A1529" t="str">
            <v>5-2-6</v>
          </cell>
          <cell r="B1529" t="str">
            <v xml:space="preserve">TRANSF A FIDEICOMISOS, MANDA Y CONTRATOS ANALOGOS </v>
          </cell>
          <cell r="D1529">
            <v>0</v>
          </cell>
          <cell r="E1529">
            <v>0</v>
          </cell>
        </row>
        <row r="1530">
          <cell r="A1530" t="str">
            <v>5-2-6-1</v>
          </cell>
          <cell r="B1530" t="str">
            <v xml:space="preserve">TRANSF A FIDEICOMISOS, MANDA Y CONTR ANALOG AL GOB </v>
          </cell>
          <cell r="D1530">
            <v>0</v>
          </cell>
          <cell r="E1530">
            <v>0</v>
          </cell>
        </row>
        <row r="1531">
          <cell r="A1531" t="str">
            <v>5-2-6-1-01-001</v>
          </cell>
          <cell r="B1531" t="str">
            <v>TRANSF A FIDEICOMISOS DEL PODER EJECUTIVO ADMINISTRACION</v>
          </cell>
          <cell r="C1531" t="str">
            <v>ADMINISTRACION</v>
          </cell>
          <cell r="D1531">
            <v>0</v>
          </cell>
          <cell r="E1531">
            <v>0</v>
          </cell>
        </row>
        <row r="1532">
          <cell r="A1532" t="str">
            <v>5-2-6-1-01-002</v>
          </cell>
          <cell r="B1532" t="str">
            <v>TRANSF A FIDEICOMISOS DEL PODER EJECUTIVO COMERCIAL</v>
          </cell>
          <cell r="C1532" t="str">
            <v>COMERCIAL</v>
          </cell>
          <cell r="D1532">
            <v>0</v>
          </cell>
          <cell r="E1532">
            <v>0</v>
          </cell>
        </row>
        <row r="1533">
          <cell r="A1533" t="str">
            <v>5-2-6-1-01-003</v>
          </cell>
          <cell r="B1533" t="str">
            <v>TRANSF A FIDEICOMISOS DEL PODER EJECUTIVO OPERACION</v>
          </cell>
          <cell r="C1533" t="str">
            <v>OPERACION</v>
          </cell>
          <cell r="D1533">
            <v>0</v>
          </cell>
          <cell r="E1533">
            <v>0</v>
          </cell>
        </row>
        <row r="1534">
          <cell r="A1534" t="str">
            <v>5-2-6-1-01-004</v>
          </cell>
          <cell r="B1534" t="str">
            <v>TRANSF A FIDEICOMISOS DEL PODER EJECUTIVO SANEAMIENTO</v>
          </cell>
          <cell r="C1534" t="str">
            <v>SANEAMIENTO</v>
          </cell>
          <cell r="D1534">
            <v>0</v>
          </cell>
          <cell r="E1534">
            <v>0</v>
          </cell>
        </row>
        <row r="1535">
          <cell r="A1535" t="str">
            <v>5-2-6-1-02-001</v>
          </cell>
          <cell r="B1535" t="str">
            <v>TRANSF A FIDEICOMISOS DEL PODER LEGISLATIVO ADMINISTRACION</v>
          </cell>
          <cell r="C1535" t="str">
            <v>ADMINISTRACION</v>
          </cell>
          <cell r="D1535">
            <v>0</v>
          </cell>
          <cell r="E1535">
            <v>0</v>
          </cell>
        </row>
        <row r="1536">
          <cell r="A1536" t="str">
            <v>5-2-6-1-02-002</v>
          </cell>
          <cell r="B1536" t="str">
            <v>TRANSF A FIDEICOMISOS DEL PODER LEGISLATIVO COMERCIAL</v>
          </cell>
          <cell r="C1536" t="str">
            <v>COMERCIAL</v>
          </cell>
          <cell r="D1536">
            <v>0</v>
          </cell>
          <cell r="E1536">
            <v>0</v>
          </cell>
        </row>
        <row r="1537">
          <cell r="A1537" t="str">
            <v>5-2-6-1-02-003</v>
          </cell>
          <cell r="B1537" t="str">
            <v>TRANSF A FIDEICOMISOS DEL PODER LEGISLATIVO OPERACION</v>
          </cell>
          <cell r="C1537" t="str">
            <v>OPERACION</v>
          </cell>
          <cell r="D1537">
            <v>0</v>
          </cell>
          <cell r="E1537">
            <v>0</v>
          </cell>
        </row>
        <row r="1538">
          <cell r="A1538" t="str">
            <v>5-2-6-1-02-004</v>
          </cell>
          <cell r="B1538" t="str">
            <v>TRANSF A FIDEICOMISOS DEL PODER LEGISLATIVO SANEAMIENTO</v>
          </cell>
          <cell r="C1538" t="str">
            <v>SANEAMIENTO</v>
          </cell>
          <cell r="D1538">
            <v>0</v>
          </cell>
          <cell r="E1538">
            <v>0</v>
          </cell>
        </row>
        <row r="1539">
          <cell r="A1539" t="str">
            <v>5-2-6-1-03-001</v>
          </cell>
          <cell r="B1539" t="str">
            <v>TRANSF A FIDEICOMISOS DEL PODER JUDICIAL ADMINISTRACION</v>
          </cell>
          <cell r="C1539" t="str">
            <v>ADMINISTRACION</v>
          </cell>
          <cell r="D1539">
            <v>0</v>
          </cell>
          <cell r="E1539">
            <v>0</v>
          </cell>
        </row>
        <row r="1540">
          <cell r="A1540" t="str">
            <v>5-2-6-1-03-002</v>
          </cell>
          <cell r="B1540" t="str">
            <v>TRANSF A FIDEICOMISOS DEL PODER JUDICIAL COMERCIAL</v>
          </cell>
          <cell r="C1540" t="str">
            <v>COMERCIAL</v>
          </cell>
          <cell r="D1540">
            <v>0</v>
          </cell>
          <cell r="E1540">
            <v>0</v>
          </cell>
        </row>
        <row r="1541">
          <cell r="A1541" t="str">
            <v>5-2-6-1-03-003</v>
          </cell>
          <cell r="B1541" t="str">
            <v>TRANSF A FIDEICOMISOS DEL PODER JUDICIAL OPERACION</v>
          </cell>
          <cell r="C1541" t="str">
            <v>OPERACION</v>
          </cell>
          <cell r="D1541">
            <v>0</v>
          </cell>
          <cell r="E1541">
            <v>0</v>
          </cell>
        </row>
        <row r="1542">
          <cell r="A1542" t="str">
            <v>5-2-6-1-03-004</v>
          </cell>
          <cell r="B1542" t="str">
            <v>TRANSF A FIDEICOMISOS DEL PODER JUDICIAL SANEAMIENTO</v>
          </cell>
          <cell r="C1542" t="str">
            <v>SANEAMIENTO</v>
          </cell>
          <cell r="D1542">
            <v>0</v>
          </cell>
          <cell r="E1542">
            <v>0</v>
          </cell>
        </row>
        <row r="1543">
          <cell r="A1543" t="str">
            <v>5-2-6-2</v>
          </cell>
          <cell r="B1543" t="str">
            <v xml:space="preserve">TRANSF A FIDEICOM, MANDAT. Y CONTR. ANALOGOS A ENTIDADES PARAEST </v>
          </cell>
          <cell r="D1543">
            <v>0</v>
          </cell>
          <cell r="E1543">
            <v>0</v>
          </cell>
        </row>
        <row r="1544">
          <cell r="A1544" t="str">
            <v>5-2-6-2-01-001</v>
          </cell>
          <cell r="B1544" t="str">
            <v>TRANSF A FIDEICOM, PUBLICOS DE ENTIDADES PARAEST. NO EMPRES. Y NO FINAN. ADMINISTRACION</v>
          </cell>
          <cell r="C1544" t="str">
            <v>ADMINISTRACION</v>
          </cell>
          <cell r="D1544">
            <v>0</v>
          </cell>
          <cell r="E1544">
            <v>0</v>
          </cell>
        </row>
        <row r="1545">
          <cell r="A1545" t="str">
            <v>5-2-6-2-01-002</v>
          </cell>
          <cell r="B1545" t="str">
            <v>TRANSF A FIDEICOM, PUBLICOS DE ENTIDADES PARAEST. NO EMPRES. Y NO FINAN. COMERCIAL</v>
          </cell>
          <cell r="C1545" t="str">
            <v>COMERCIAL</v>
          </cell>
          <cell r="D1545">
            <v>0</v>
          </cell>
          <cell r="E1545">
            <v>0</v>
          </cell>
        </row>
        <row r="1546">
          <cell r="A1546" t="str">
            <v>5-2-6-2-01-003</v>
          </cell>
          <cell r="B1546" t="str">
            <v>TRANSF A FIDEICOM, PUBLICOS DE ENTIDADES PARAEST. NO EMPRES. Y NO FINAN. OPERACION</v>
          </cell>
          <cell r="C1546" t="str">
            <v>OPERACION</v>
          </cell>
          <cell r="D1546">
            <v>0</v>
          </cell>
          <cell r="E1546">
            <v>0</v>
          </cell>
        </row>
        <row r="1547">
          <cell r="A1547" t="str">
            <v>5-2-6-2-01-004</v>
          </cell>
          <cell r="B1547" t="str">
            <v>TRANSF A FIDEICOM, PUBLICOS DE ENTIDADES PARAEST. NO EMPRES. Y NO FINAN. SANEAMIENTO</v>
          </cell>
          <cell r="C1547" t="str">
            <v>SANEAMIENTO</v>
          </cell>
          <cell r="D1547">
            <v>0</v>
          </cell>
          <cell r="E1547">
            <v>0</v>
          </cell>
        </row>
        <row r="1548">
          <cell r="A1548" t="str">
            <v>5-2-6-2-02-001</v>
          </cell>
          <cell r="B1548" t="str">
            <v>TRANSF A FIDEICOM, PUBLICOS DE ENTIDADES PARAEST. EMPRES. Y NO FINANC. ADMINISTRACION</v>
          </cell>
          <cell r="C1548" t="str">
            <v>ADMINISTRACION</v>
          </cell>
          <cell r="D1548">
            <v>0</v>
          </cell>
          <cell r="E1548">
            <v>0</v>
          </cell>
        </row>
        <row r="1549">
          <cell r="A1549" t="str">
            <v>5-2-6-2-02-002</v>
          </cell>
          <cell r="B1549" t="str">
            <v>TRANSF A FIDEICOM, PUBLICOS DE ENTIDADES PARAEST. EMPRES. Y NO FINANC. COMERCIAL</v>
          </cell>
          <cell r="C1549" t="str">
            <v>COMERCIAL</v>
          </cell>
          <cell r="D1549">
            <v>0</v>
          </cell>
          <cell r="E1549">
            <v>0</v>
          </cell>
        </row>
        <row r="1550">
          <cell r="A1550" t="str">
            <v>5-2-6-2-02-003</v>
          </cell>
          <cell r="B1550" t="str">
            <v>TRANSF A FIDEICOM, PUBLICOS DE ENTIDADES PARAEST. EMPRES. Y NO FINANC. OPERACION</v>
          </cell>
          <cell r="C1550" t="str">
            <v>OPERACION</v>
          </cell>
          <cell r="D1550">
            <v>0</v>
          </cell>
          <cell r="E1550">
            <v>0</v>
          </cell>
        </row>
        <row r="1551">
          <cell r="A1551" t="str">
            <v>5-2-6-2-02-004</v>
          </cell>
          <cell r="B1551" t="str">
            <v>TRANSF A FIDEICOM, PUBLICOS DE ENTIDADES PARAEST. EMPRES. Y NO FINANC. SANEAMIENTO</v>
          </cell>
          <cell r="C1551" t="str">
            <v>SANEAMIENTO</v>
          </cell>
          <cell r="D1551">
            <v>0</v>
          </cell>
          <cell r="E1551">
            <v>0</v>
          </cell>
        </row>
        <row r="1552">
          <cell r="A1552" t="str">
            <v>5-2-6-2-03-001</v>
          </cell>
          <cell r="B1552" t="str">
            <v>TRANSF A FIDEICOM, DE INSTIT. PUBLICAS FINANCIERAS ADMINISTRACION</v>
          </cell>
          <cell r="C1552" t="str">
            <v>ADMINISTRACION</v>
          </cell>
          <cell r="D1552">
            <v>0</v>
          </cell>
          <cell r="E1552">
            <v>0</v>
          </cell>
        </row>
        <row r="1553">
          <cell r="A1553" t="str">
            <v>5-2-6-2-03-002</v>
          </cell>
          <cell r="B1553" t="str">
            <v>TRANSF A FIDEICOM, DE INSTIT. PUBLICAS FINANCIERAS COMERCIAL</v>
          </cell>
          <cell r="C1553" t="str">
            <v>COMERCIAL</v>
          </cell>
          <cell r="D1553">
            <v>0</v>
          </cell>
          <cell r="E1553">
            <v>0</v>
          </cell>
        </row>
        <row r="1554">
          <cell r="A1554" t="str">
            <v>5-2-6-2-03-003</v>
          </cell>
          <cell r="B1554" t="str">
            <v>TRANSF A FIDEICOM, DE INSTIT. PUBLICAS FINANCIERAS OPERACION</v>
          </cell>
          <cell r="C1554" t="str">
            <v>OPERACION</v>
          </cell>
          <cell r="D1554">
            <v>0</v>
          </cell>
          <cell r="E1554">
            <v>0</v>
          </cell>
        </row>
        <row r="1555">
          <cell r="A1555" t="str">
            <v>5-2-6-2-03-004</v>
          </cell>
          <cell r="B1555" t="str">
            <v>TRANSF A FIDEICOM, DE INSTIT. PUBLICAS FINANCIERAS SANEAMIENTO</v>
          </cell>
          <cell r="C1555" t="str">
            <v>SANEAMIENTO</v>
          </cell>
          <cell r="D1555">
            <v>0</v>
          </cell>
          <cell r="E1555">
            <v>0</v>
          </cell>
        </row>
        <row r="1556">
          <cell r="A1556" t="str">
            <v>5-2-7</v>
          </cell>
          <cell r="B1556" t="str">
            <v xml:space="preserve">TRANSFERENCIAS A LA SEGURIDAD SOCIAL </v>
          </cell>
          <cell r="D1556">
            <v>0</v>
          </cell>
          <cell r="E1556">
            <v>0</v>
          </cell>
        </row>
        <row r="1557">
          <cell r="A1557" t="str">
            <v>5-2-7-1-01-001</v>
          </cell>
          <cell r="B1557" t="str">
            <v>TRANSFERENCIAS POR OBLIGACION DE LEY ADMINISTRACION</v>
          </cell>
          <cell r="C1557" t="str">
            <v>ADMINISTRACION</v>
          </cell>
          <cell r="D1557">
            <v>0</v>
          </cell>
          <cell r="E1557">
            <v>0</v>
          </cell>
        </row>
        <row r="1558">
          <cell r="A1558" t="str">
            <v>5-2-8</v>
          </cell>
          <cell r="B1558" t="str">
            <v xml:space="preserve">DONATIVOS </v>
          </cell>
          <cell r="D1558">
            <v>0</v>
          </cell>
          <cell r="E1558">
            <v>0</v>
          </cell>
        </row>
        <row r="1559">
          <cell r="A1559" t="str">
            <v>5-2-8-1-01-001</v>
          </cell>
          <cell r="B1559" t="str">
            <v>DONATIVOS A INSTITUCIONES SIN FINES DE LUCRO ADMINISTRACION</v>
          </cell>
          <cell r="C1559" t="str">
            <v>ADMINISTRACION</v>
          </cell>
          <cell r="D1559">
            <v>0</v>
          </cell>
          <cell r="E1559">
            <v>0</v>
          </cell>
        </row>
        <row r="1560">
          <cell r="A1560" t="str">
            <v>5-2-8-2-01-001</v>
          </cell>
          <cell r="B1560" t="str">
            <v>DONATIVOS A ENTIDADES FEDERATIVAS Y MUNICIPIOS ADMINISTRACION</v>
          </cell>
          <cell r="C1560" t="str">
            <v>ADMINISTRACION</v>
          </cell>
          <cell r="D1560">
            <v>0</v>
          </cell>
          <cell r="E1560">
            <v>0</v>
          </cell>
        </row>
        <row r="1561">
          <cell r="A1561" t="str">
            <v>5-2-8-3-01-001</v>
          </cell>
          <cell r="B1561" t="str">
            <v>DONAT A FIDEIC, MANDATOS Y CONTR ANALOGOS PRIVADOS ADMINISTRACION</v>
          </cell>
          <cell r="C1561" t="str">
            <v>ADMINISTRACION</v>
          </cell>
          <cell r="D1561">
            <v>0</v>
          </cell>
          <cell r="E1561">
            <v>0</v>
          </cell>
        </row>
        <row r="1562">
          <cell r="A1562" t="str">
            <v>5-2-8-4-01-001</v>
          </cell>
          <cell r="B1562" t="str">
            <v>DONAT A FIDEIC, MANDATOS Y CONTRATOS ANALOGOS ESTATALES ADMINISTRACION</v>
          </cell>
          <cell r="C1562" t="str">
            <v>ADMINISTRACION</v>
          </cell>
          <cell r="D1562">
            <v>0</v>
          </cell>
          <cell r="E1562">
            <v>0</v>
          </cell>
        </row>
        <row r="1563">
          <cell r="A1563" t="str">
            <v>5-2-8-5-01-001</v>
          </cell>
          <cell r="B1563" t="str">
            <v>DONATIVOS INTERNACIONALES ADMINISTRACION</v>
          </cell>
          <cell r="C1563" t="str">
            <v>ADMINISTRACION</v>
          </cell>
          <cell r="D1563">
            <v>0</v>
          </cell>
          <cell r="E1563">
            <v>0</v>
          </cell>
        </row>
        <row r="1564">
          <cell r="A1564" t="str">
            <v>5-2-9</v>
          </cell>
          <cell r="B1564" t="str">
            <v xml:space="preserve">TRANSFERENCIAS AL EXTERIOR </v>
          </cell>
          <cell r="D1564">
            <v>0</v>
          </cell>
          <cell r="E1564">
            <v>0</v>
          </cell>
        </row>
        <row r="1565">
          <cell r="A1565" t="str">
            <v>5-2-9-1</v>
          </cell>
          <cell r="B1565" t="str">
            <v xml:space="preserve">TRANSF AL EXT A GOB EXTRANJE Y ORG INTERNACIONALES </v>
          </cell>
          <cell r="D1565">
            <v>0</v>
          </cell>
          <cell r="E1565">
            <v>0</v>
          </cell>
        </row>
        <row r="1566">
          <cell r="A1566" t="str">
            <v>5-2-9-1-01-001</v>
          </cell>
          <cell r="B1566" t="str">
            <v>TRANSF PARA GOB EXTRANJEROS ADMINISTRACION</v>
          </cell>
          <cell r="C1566" t="str">
            <v>ADMINISTRACION</v>
          </cell>
          <cell r="D1566">
            <v>0</v>
          </cell>
          <cell r="E1566">
            <v>0</v>
          </cell>
        </row>
        <row r="1567">
          <cell r="A1567" t="str">
            <v>5-2-9-1-01-002</v>
          </cell>
          <cell r="B1567" t="str">
            <v>TRANSF PARA GOB EXTRANJEROS COMERCIAL</v>
          </cell>
          <cell r="C1567" t="str">
            <v>COMERCIAL</v>
          </cell>
          <cell r="D1567">
            <v>0</v>
          </cell>
          <cell r="E1567">
            <v>0</v>
          </cell>
        </row>
        <row r="1568">
          <cell r="A1568" t="str">
            <v>5-2-9-1-01-003</v>
          </cell>
          <cell r="B1568" t="str">
            <v>TRANSF PARA GOB EXTRANJEROS OPERACION</v>
          </cell>
          <cell r="C1568" t="str">
            <v>OPERACION</v>
          </cell>
          <cell r="D1568">
            <v>0</v>
          </cell>
          <cell r="E1568">
            <v>0</v>
          </cell>
        </row>
        <row r="1569">
          <cell r="A1569" t="str">
            <v>5-2-9-1-01-004</v>
          </cell>
          <cell r="B1569" t="str">
            <v>TRANSF PARA GOB EXTRANJEROS SANEAMIENTO</v>
          </cell>
          <cell r="C1569" t="str">
            <v>SANEAMIENTO</v>
          </cell>
          <cell r="D1569">
            <v>0</v>
          </cell>
          <cell r="E1569">
            <v>0</v>
          </cell>
        </row>
        <row r="1570">
          <cell r="A1570" t="str">
            <v>5-2-9-1-02-001</v>
          </cell>
          <cell r="B1570" t="str">
            <v>TRANSF PARA ORGANISMOS INTERNACIONALES ADMINISTRACION</v>
          </cell>
          <cell r="C1570" t="str">
            <v>ADMINISTRACION</v>
          </cell>
          <cell r="D1570">
            <v>0</v>
          </cell>
          <cell r="E1570">
            <v>0</v>
          </cell>
        </row>
        <row r="1571">
          <cell r="A1571" t="str">
            <v>5-2-9-1-02-002</v>
          </cell>
          <cell r="B1571" t="str">
            <v>TRANSF PARA ORGANISMOS INTERNACIONALES COMERCIAL</v>
          </cell>
          <cell r="C1571" t="str">
            <v>COMERCIAL</v>
          </cell>
          <cell r="D1571">
            <v>0</v>
          </cell>
          <cell r="E1571">
            <v>0</v>
          </cell>
        </row>
        <row r="1572">
          <cell r="A1572" t="str">
            <v>5-2-9-1-02-003</v>
          </cell>
          <cell r="B1572" t="str">
            <v>TRANSF PARA ORGANISMOS INTERNACIONALES OPERACION</v>
          </cell>
          <cell r="C1572" t="str">
            <v>OPERACION</v>
          </cell>
          <cell r="D1572">
            <v>0</v>
          </cell>
          <cell r="E1572">
            <v>0</v>
          </cell>
        </row>
        <row r="1573">
          <cell r="A1573" t="str">
            <v>5-2-9-1-02-004</v>
          </cell>
          <cell r="B1573" t="str">
            <v>TRANSF PARA ORGANISMOS INTERNACIONALES SANEAMIENTO</v>
          </cell>
          <cell r="C1573" t="str">
            <v>SANEAMIENTO</v>
          </cell>
          <cell r="D1573">
            <v>0</v>
          </cell>
          <cell r="E1573">
            <v>0</v>
          </cell>
        </row>
        <row r="1574">
          <cell r="A1574" t="str">
            <v>5-2-9-2</v>
          </cell>
          <cell r="B1574" t="str">
            <v xml:space="preserve">TRANSFERENCIAS AL SECTOR PRIVADO EXTERNO </v>
          </cell>
          <cell r="D1574">
            <v>0</v>
          </cell>
          <cell r="E1574">
            <v>0</v>
          </cell>
        </row>
        <row r="1575">
          <cell r="A1575" t="str">
            <v>5-2-9-2-01-001</v>
          </cell>
          <cell r="B1575" t="str">
            <v>TRANSFERENCIAS PARA SECTOR PRIVADO EXTERNO ADMINISTRACION</v>
          </cell>
          <cell r="C1575" t="str">
            <v>ADMINISTRACION</v>
          </cell>
          <cell r="D1575">
            <v>0</v>
          </cell>
          <cell r="E1575">
            <v>0</v>
          </cell>
        </row>
        <row r="1576">
          <cell r="A1576" t="str">
            <v>5-2-9-2-01-002</v>
          </cell>
          <cell r="B1576" t="str">
            <v>TRANSFERENCIAS PARA SECTOR PRIVADO EXTERNO COMERCIAL</v>
          </cell>
          <cell r="C1576" t="str">
            <v>COMERCIAL</v>
          </cell>
          <cell r="D1576">
            <v>0</v>
          </cell>
          <cell r="E1576">
            <v>0</v>
          </cell>
        </row>
        <row r="1577">
          <cell r="A1577" t="str">
            <v>5-2-9-2-01-003</v>
          </cell>
          <cell r="B1577" t="str">
            <v>TRANSFERENCIAS PARA SECTOR PRIVADO EXTERNO OPERACION</v>
          </cell>
          <cell r="C1577" t="str">
            <v>OPERACION</v>
          </cell>
          <cell r="D1577">
            <v>0</v>
          </cell>
          <cell r="E1577">
            <v>0</v>
          </cell>
        </row>
        <row r="1578">
          <cell r="A1578" t="str">
            <v>5-2-9-2-01-004</v>
          </cell>
          <cell r="B1578" t="str">
            <v>TRANSFERENCIAS PARA SECTOR PRIVADO EXTERNO SANEAMIENTO</v>
          </cell>
          <cell r="C1578" t="str">
            <v>SANEAMIENTO</v>
          </cell>
          <cell r="D1578">
            <v>0</v>
          </cell>
          <cell r="E1578">
            <v>0</v>
          </cell>
        </row>
        <row r="1579">
          <cell r="A1579" t="str">
            <v>5-3</v>
          </cell>
          <cell r="B1579" t="str">
            <v xml:space="preserve">PARTICIPACIONES Y APORTACIONES </v>
          </cell>
          <cell r="D1579">
            <v>0</v>
          </cell>
          <cell r="E1579">
            <v>0</v>
          </cell>
        </row>
        <row r="1580">
          <cell r="A1580" t="str">
            <v>5-3-1</v>
          </cell>
          <cell r="B1580" t="str">
            <v xml:space="preserve">PARTICIPACIONES </v>
          </cell>
          <cell r="D1580">
            <v>0</v>
          </cell>
          <cell r="E1580">
            <v>0</v>
          </cell>
        </row>
        <row r="1581">
          <cell r="A1581" t="str">
            <v>5-3-1-1-01-001</v>
          </cell>
          <cell r="B1581" t="str">
            <v>PARTICIPACIONES DE LA FEDERACION A ENT FED Y MPIOS ADMINISTRACION</v>
          </cell>
          <cell r="C1581" t="str">
            <v>ADMINISTRACION</v>
          </cell>
          <cell r="D1581">
            <v>0</v>
          </cell>
          <cell r="E1581">
            <v>0</v>
          </cell>
        </row>
        <row r="1582">
          <cell r="A1582" t="str">
            <v>5-3-1-2-01-001</v>
          </cell>
          <cell r="B1582" t="str">
            <v>PARTICIPACIONES DE LAS ENTIDADES FED A LOS MPIOS ADMINISTRACION</v>
          </cell>
          <cell r="C1582" t="str">
            <v>ADMINISTRACION</v>
          </cell>
          <cell r="D1582">
            <v>0</v>
          </cell>
          <cell r="E1582">
            <v>0</v>
          </cell>
        </row>
        <row r="1583">
          <cell r="A1583" t="str">
            <v>5-3-2</v>
          </cell>
          <cell r="B1583" t="str">
            <v xml:space="preserve">APORTACIONES </v>
          </cell>
          <cell r="D1583">
            <v>0</v>
          </cell>
          <cell r="E1583">
            <v>0</v>
          </cell>
        </row>
        <row r="1584">
          <cell r="A1584" t="str">
            <v>5-3-2-1-01-001</v>
          </cell>
          <cell r="B1584" t="str">
            <v>APORTAC DE LA FEDERACION A ENTIDADES FED Y MPIOS ADMINISTRACION</v>
          </cell>
          <cell r="C1584" t="str">
            <v>ADMINISTRACION</v>
          </cell>
          <cell r="D1584">
            <v>0</v>
          </cell>
          <cell r="E1584">
            <v>0</v>
          </cell>
        </row>
        <row r="1585">
          <cell r="A1585" t="str">
            <v>5-3-2-2-01-001</v>
          </cell>
          <cell r="B1585" t="str">
            <v>APORTAC DE LAS ENTIDADES FEDERATIVAS A LOS MPIOS  ADMINISTRACION</v>
          </cell>
          <cell r="C1585" t="str">
            <v>ADMINISTRACION</v>
          </cell>
          <cell r="D1585">
            <v>0</v>
          </cell>
          <cell r="E1585">
            <v>0</v>
          </cell>
        </row>
        <row r="1586">
          <cell r="A1586" t="str">
            <v>5-3-3</v>
          </cell>
          <cell r="B1586" t="str">
            <v xml:space="preserve">CONVENIOS </v>
          </cell>
          <cell r="D1586">
            <v>0</v>
          </cell>
          <cell r="E1586">
            <v>0</v>
          </cell>
        </row>
        <row r="1587">
          <cell r="A1587" t="str">
            <v>5-3-3-1-01-001</v>
          </cell>
          <cell r="B1587" t="str">
            <v>CONVENIOS DE REASIGNACION ADMINISTRACION</v>
          </cell>
          <cell r="C1587" t="str">
            <v>ADMINISTRACION</v>
          </cell>
          <cell r="D1587">
            <v>0</v>
          </cell>
          <cell r="E1587">
            <v>0</v>
          </cell>
        </row>
        <row r="1588">
          <cell r="A1588" t="str">
            <v>5-3-3-2-01-001</v>
          </cell>
          <cell r="B1588" t="str">
            <v>CONVENIOS DE DESCENTRALIZACION Y OTROS ADMINISTRACION</v>
          </cell>
          <cell r="C1588" t="str">
            <v>ADMINISTRACION</v>
          </cell>
          <cell r="D1588">
            <v>0</v>
          </cell>
          <cell r="E1588">
            <v>0</v>
          </cell>
        </row>
        <row r="1589">
          <cell r="A1589" t="str">
            <v>5-4</v>
          </cell>
          <cell r="B1589" t="str">
            <v xml:space="preserve">INT. COMISIONES Y OTROS GASTO DE LA DEUDA PUBLICA  </v>
          </cell>
          <cell r="D1589">
            <v>0</v>
          </cell>
          <cell r="E1589">
            <v>0</v>
          </cell>
        </row>
        <row r="1590">
          <cell r="A1590" t="str">
            <v>5-4-1</v>
          </cell>
          <cell r="B1590" t="str">
            <v xml:space="preserve">INTERESES DE LA DEUDA PUBLICA </v>
          </cell>
          <cell r="D1590">
            <v>0</v>
          </cell>
          <cell r="E1590">
            <v>0</v>
          </cell>
        </row>
        <row r="1591">
          <cell r="A1591" t="str">
            <v>5-4-1-1-01-001</v>
          </cell>
          <cell r="B1591" t="str">
            <v>INTERESES DE LA DEUDA PUBLICA INTERNA ADMINISTRACION</v>
          </cell>
          <cell r="C1591" t="str">
            <v>ADMINISTRACION</v>
          </cell>
          <cell r="D1591">
            <v>0</v>
          </cell>
          <cell r="E1591">
            <v>0</v>
          </cell>
        </row>
        <row r="1592">
          <cell r="A1592" t="str">
            <v>5-4-1-2-01-001</v>
          </cell>
          <cell r="B1592" t="str">
            <v>INTERESES DE LA DEUDA PUBLICA EXTERNA ADMINISTRACION</v>
          </cell>
          <cell r="C1592" t="str">
            <v>ADMINISTRACION</v>
          </cell>
          <cell r="D1592">
            <v>0</v>
          </cell>
          <cell r="E1592">
            <v>0</v>
          </cell>
        </row>
        <row r="1593">
          <cell r="A1593" t="str">
            <v>5-4-2</v>
          </cell>
          <cell r="B1593" t="str">
            <v xml:space="preserve">COMISIONES DE LA DEUDA PUBLICA </v>
          </cell>
          <cell r="D1593">
            <v>0</v>
          </cell>
          <cell r="E1593">
            <v>0</v>
          </cell>
        </row>
        <row r="1594">
          <cell r="A1594" t="str">
            <v>5-4-2-1-01-001</v>
          </cell>
          <cell r="B1594" t="str">
            <v>COMISIONES DE LA DEUDA PUBLICA INTERNA ADMINISTRACION</v>
          </cell>
          <cell r="C1594" t="str">
            <v>ADMINISTRACION</v>
          </cell>
          <cell r="D1594">
            <v>0</v>
          </cell>
          <cell r="E1594">
            <v>0</v>
          </cell>
        </row>
        <row r="1595">
          <cell r="A1595" t="str">
            <v>5-4-2-2-01-001</v>
          </cell>
          <cell r="B1595" t="str">
            <v>COMISIONES DE LA DEUDA PUBLICA EXTERNA ADMINISTRACION</v>
          </cell>
          <cell r="C1595" t="str">
            <v>ADMINISTRACION</v>
          </cell>
          <cell r="D1595">
            <v>0</v>
          </cell>
          <cell r="E1595">
            <v>0</v>
          </cell>
        </row>
        <row r="1596">
          <cell r="A1596" t="str">
            <v>5-4-3</v>
          </cell>
          <cell r="B1596" t="str">
            <v xml:space="preserve">GASTOS DE LA DEUDA PUBLICA </v>
          </cell>
          <cell r="D1596">
            <v>0</v>
          </cell>
          <cell r="E1596">
            <v>0</v>
          </cell>
        </row>
        <row r="1597">
          <cell r="A1597" t="str">
            <v>5-4-3-1-01-001</v>
          </cell>
          <cell r="B1597" t="str">
            <v>GASTOS DE LA DEUDA PUBLICA INTERNA ADMINISTRACION</v>
          </cell>
          <cell r="C1597" t="str">
            <v>ADMINISTRACION</v>
          </cell>
          <cell r="D1597">
            <v>0</v>
          </cell>
          <cell r="E1597">
            <v>0</v>
          </cell>
        </row>
        <row r="1598">
          <cell r="A1598" t="str">
            <v>5-4-3-2-01-001</v>
          </cell>
          <cell r="B1598" t="str">
            <v>GASTOS DE LA DEUDA PUBLICA EXTERNA ADMINISTRACION</v>
          </cell>
          <cell r="C1598" t="str">
            <v>ADMINISTRACION</v>
          </cell>
          <cell r="D1598">
            <v>0</v>
          </cell>
          <cell r="E1598">
            <v>0</v>
          </cell>
        </row>
        <row r="1599">
          <cell r="A1599" t="str">
            <v>5-4-4</v>
          </cell>
          <cell r="B1599" t="str">
            <v xml:space="preserve">COSTO POR COBERTURAS </v>
          </cell>
          <cell r="D1599">
            <v>0</v>
          </cell>
          <cell r="E1599">
            <v>0</v>
          </cell>
        </row>
        <row r="1600">
          <cell r="A1600" t="str">
            <v>5-4-4-1-01-001</v>
          </cell>
          <cell r="B1600" t="str">
            <v>COSTO POR COBERTURAS ADMINISTRACION</v>
          </cell>
          <cell r="C1600" t="str">
            <v>ADMINISTRACION</v>
          </cell>
          <cell r="D1600">
            <v>0</v>
          </cell>
          <cell r="E1600">
            <v>0</v>
          </cell>
        </row>
        <row r="1601">
          <cell r="A1601" t="str">
            <v>5-4-5</v>
          </cell>
          <cell r="B1601" t="str">
            <v xml:space="preserve">APOYOS FINANCIEROS </v>
          </cell>
          <cell r="D1601">
            <v>0</v>
          </cell>
          <cell r="E1601">
            <v>0</v>
          </cell>
        </row>
        <row r="1602">
          <cell r="A1602" t="str">
            <v>5-4-5-1-01-001</v>
          </cell>
          <cell r="B1602" t="str">
            <v>APOYOS FINANCIEROS A INTERMEDIARIOS ADMINISTRACION</v>
          </cell>
          <cell r="C1602" t="str">
            <v>ADMINISTRACION</v>
          </cell>
          <cell r="D1602">
            <v>0</v>
          </cell>
          <cell r="E1602">
            <v>0</v>
          </cell>
        </row>
        <row r="1603">
          <cell r="A1603" t="str">
            <v>5-4-5-2</v>
          </cell>
          <cell r="B1603" t="str">
            <v xml:space="preserve">APOYO FINANCIERO AHORRADORES Y DEU DEL SIS FIN NAC </v>
          </cell>
          <cell r="D1603">
            <v>0</v>
          </cell>
          <cell r="E1603">
            <v>0</v>
          </cell>
        </row>
        <row r="1604">
          <cell r="A1604" t="str">
            <v>5-4-5-2-01-001</v>
          </cell>
          <cell r="B1604" t="str">
            <v>APOYO FINANCIERO AHORRADORES Y DEU DEL SIS FIN NAC ADMINISTRACION</v>
          </cell>
          <cell r="C1604" t="str">
            <v>ADMINISTRACION</v>
          </cell>
          <cell r="D1604">
            <v>0</v>
          </cell>
          <cell r="E1604">
            <v>0</v>
          </cell>
        </row>
        <row r="1605">
          <cell r="A1605" t="str">
            <v>5-5-1-1-01-001</v>
          </cell>
          <cell r="B1605" t="str">
            <v>ESTIMAC. POR PERD.O  DETER. DE ACTIVOS CIRC. ADMINISTRACION</v>
          </cell>
          <cell r="C1605" t="str">
            <v>ADMINISTRACION</v>
          </cell>
          <cell r="D1605">
            <v>0</v>
          </cell>
          <cell r="E1605">
            <v>0</v>
          </cell>
        </row>
        <row r="1606">
          <cell r="A1606" t="str">
            <v>5-5-3-5-01-001</v>
          </cell>
          <cell r="B1606" t="str">
            <v>DIFERENCIAS MENORES AJUSTES DE ALMACEN ADMINISTRACION</v>
          </cell>
          <cell r="C1606" t="str">
            <v>ADMINISTRACION</v>
          </cell>
          <cell r="D1606">
            <v>0</v>
          </cell>
          <cell r="E1606">
            <v>0</v>
          </cell>
        </row>
        <row r="1607">
          <cell r="A1607" t="str">
            <v>5-5-3-5-01-002</v>
          </cell>
          <cell r="B1607" t="str">
            <v>DESCUENTOS ALMACEN MATERIAL COMERCIAL</v>
          </cell>
          <cell r="C1607" t="str">
            <v>COMERCIAL</v>
          </cell>
          <cell r="D1607">
            <v>0</v>
          </cell>
          <cell r="E1607">
            <v>0</v>
          </cell>
        </row>
        <row r="1608">
          <cell r="A1608" t="str">
            <v>5-5-3-5-02-001</v>
          </cell>
          <cell r="B1608" t="str">
            <v>OTROS GASTOS ALMACEN/DISMINUCION ADMINISTRACION</v>
          </cell>
          <cell r="C1608" t="str">
            <v>ADMINISTRACION</v>
          </cell>
          <cell r="D1608">
            <v>0</v>
          </cell>
          <cell r="E1608">
            <v>0</v>
          </cell>
        </row>
        <row r="1609">
          <cell r="A1609" t="str">
            <v>5-5-4-1-01-001</v>
          </cell>
          <cell r="B1609" t="str">
            <v>AUMENTO POR INSUFICIENCIA DE ESTIMAC. X PERD O DETER U OBSOL ADMINISTRACION</v>
          </cell>
          <cell r="C1609" t="str">
            <v>ADMINISTRACION</v>
          </cell>
          <cell r="D1609">
            <v>0</v>
          </cell>
          <cell r="E1609">
            <v>0</v>
          </cell>
        </row>
        <row r="1610">
          <cell r="A1610" t="str">
            <v>5-5-4-1-01-003</v>
          </cell>
          <cell r="B1610" t="str">
            <v>AUMENTO POR INSUFICIENCIA DE ESIMAC x PERD O DETER U OBSOL OPERACION</v>
          </cell>
          <cell r="C1610" t="str">
            <v>OPERACION</v>
          </cell>
          <cell r="D1610">
            <v>0</v>
          </cell>
          <cell r="E1610">
            <v>0</v>
          </cell>
        </row>
        <row r="1611">
          <cell r="A1611" t="str">
            <v>5-5-9-1-01-001</v>
          </cell>
          <cell r="B1611" t="str">
            <v>ISR ARRENDAMIENTO 2013, 2014 Y 215. ADMINISTRACION</v>
          </cell>
          <cell r="C1611" t="str">
            <v>ADMINISTRACION</v>
          </cell>
          <cell r="D1611">
            <v>0</v>
          </cell>
          <cell r="E1611">
            <v>0</v>
          </cell>
        </row>
        <row r="1612">
          <cell r="A1612" t="str">
            <v>5-5-9-1-02-001</v>
          </cell>
          <cell r="B1612" t="str">
            <v>GASTOS DE EJERCICIOS ANTERIORES ADMINISTRACION</v>
          </cell>
          <cell r="C1612" t="str">
            <v>ADMINISTRACION</v>
          </cell>
          <cell r="D1612">
            <v>0</v>
          </cell>
          <cell r="E1612">
            <v>0</v>
          </cell>
        </row>
        <row r="1613">
          <cell r="A1613" t="str">
            <v>5-5-9-4-01-001</v>
          </cell>
          <cell r="B1613" t="str">
            <v>DIFERENCIA POR TIPO DE CAMBIO NEGAT EN EFECT Y EQU ADMINISTRACION</v>
          </cell>
          <cell r="C1613" t="str">
            <v>ADMINISTRACION</v>
          </cell>
          <cell r="D1613">
            <v>0</v>
          </cell>
          <cell r="E1613">
            <v>0</v>
          </cell>
        </row>
        <row r="1614">
          <cell r="A1614" t="str">
            <v>5-5-9-9-01-001</v>
          </cell>
          <cell r="B1614" t="str">
            <v>OTROS GASTOS VARIOS ADMINISTRACION</v>
          </cell>
          <cell r="C1614" t="str">
            <v>ADMINISTRACION</v>
          </cell>
          <cell r="D1614">
            <v>0</v>
          </cell>
          <cell r="E1614">
            <v>105</v>
          </cell>
        </row>
        <row r="1615">
          <cell r="A1615" t="str">
            <v>5-5-9-9-01-002</v>
          </cell>
          <cell r="B1615" t="str">
            <v>Perdida en venta de Activo Fijo COMERCIAL</v>
          </cell>
          <cell r="C1615" t="str">
            <v>COMERCIAL</v>
          </cell>
          <cell r="D1615">
            <v>0</v>
          </cell>
          <cell r="E1615">
            <v>0</v>
          </cell>
        </row>
        <row r="1616">
          <cell r="A1616" t="str">
            <v>5-5-9-9-01-003</v>
          </cell>
          <cell r="B1616" t="str">
            <v>PERDIDA POR BAJA DE ACTIVO FIJO OPERACION</v>
          </cell>
          <cell r="C1616" t="str">
            <v>OPERACION</v>
          </cell>
          <cell r="D1616">
            <v>0</v>
          </cell>
          <cell r="E1616">
            <v>0</v>
          </cell>
        </row>
        <row r="1617">
          <cell r="A1617" t="str">
            <v>1-2-3</v>
          </cell>
          <cell r="B1617" t="str">
            <v>BIENES INMUEBLES, INFRAESTRUCTURA Y CONSTRUCCIONES EN PROCESO INVERSIONES</v>
          </cell>
          <cell r="D1617">
            <v>1105642.3799999999</v>
          </cell>
          <cell r="E1617">
            <v>1324414.1200000001</v>
          </cell>
        </row>
        <row r="1618">
          <cell r="A1618" t="str">
            <v>1-2-3-1</v>
          </cell>
          <cell r="B1618" t="str">
            <v>TERRENOS INVERSIONES</v>
          </cell>
          <cell r="D1618">
            <v>0</v>
          </cell>
          <cell r="E1618">
            <v>0</v>
          </cell>
        </row>
        <row r="1619">
          <cell r="A1619" t="str">
            <v>1-2-3-1-01</v>
          </cell>
          <cell r="B1619" t="str">
            <v>TERRENOS INVERSIONES</v>
          </cell>
          <cell r="D1619">
            <v>0</v>
          </cell>
          <cell r="E1619">
            <v>0</v>
          </cell>
        </row>
        <row r="1620">
          <cell r="A1620" t="str">
            <v>1-2-3-1-02</v>
          </cell>
          <cell r="B1620" t="str">
            <v>PLANTAS DE TRATAMIENTO INVERSIONES</v>
          </cell>
          <cell r="D1620">
            <v>100000</v>
          </cell>
          <cell r="E1620">
            <v>0</v>
          </cell>
        </row>
        <row r="1621">
          <cell r="A1621" t="str">
            <v>1-2-3-1-03</v>
          </cell>
          <cell r="B1621" t="str">
            <v>OBRAS EN PROCESO INVERSIONES</v>
          </cell>
          <cell r="D1621">
            <v>0</v>
          </cell>
          <cell r="E1621">
            <v>0</v>
          </cell>
        </row>
        <row r="1622">
          <cell r="A1622" t="str">
            <v>1-2-3-1-04</v>
          </cell>
          <cell r="B1622" t="str">
            <v>ALMACÉN INVERSIONES</v>
          </cell>
          <cell r="D1622">
            <v>0</v>
          </cell>
          <cell r="E1622">
            <v>0</v>
          </cell>
        </row>
        <row r="1623">
          <cell r="A1623" t="str">
            <v>1-2-3-1-05</v>
          </cell>
          <cell r="B1623" t="str">
            <v>PRESIDENCIA INVERSIONES</v>
          </cell>
          <cell r="D1623">
            <v>0</v>
          </cell>
          <cell r="E1623">
            <v>0</v>
          </cell>
        </row>
        <row r="1624">
          <cell r="A1624" t="str">
            <v>1-2-3-2</v>
          </cell>
          <cell r="B1624" t="str">
            <v>VIVIENDAS INVERSIONES</v>
          </cell>
          <cell r="D1624">
            <v>0</v>
          </cell>
          <cell r="E1624">
            <v>0</v>
          </cell>
        </row>
        <row r="1625">
          <cell r="A1625" t="str">
            <v>1-2-3-3</v>
          </cell>
          <cell r="B1625" t="str">
            <v>EDIFICIOS NO HABITACIONALES INVERSIONES</v>
          </cell>
          <cell r="D1625">
            <v>0</v>
          </cell>
          <cell r="E1625">
            <v>0</v>
          </cell>
        </row>
        <row r="1626">
          <cell r="A1626" t="str">
            <v>1-2-3-3-01</v>
          </cell>
          <cell r="B1626" t="str">
            <v>EDIFICIOS Y CONSTRUCCIONES INVERSIONES</v>
          </cell>
          <cell r="D1626">
            <v>0</v>
          </cell>
          <cell r="E1626">
            <v>0</v>
          </cell>
        </row>
        <row r="1627">
          <cell r="A1627" t="str">
            <v>1-2-3-3-02</v>
          </cell>
          <cell r="B1627" t="str">
            <v>ALMACENES INVERSIONES</v>
          </cell>
          <cell r="D1627">
            <v>0</v>
          </cell>
          <cell r="E1627">
            <v>0</v>
          </cell>
        </row>
        <row r="1628">
          <cell r="A1628" t="str">
            <v>1-2-3-3-03</v>
          </cell>
          <cell r="B1628" t="str">
            <v>PIPAS INVERSIONES</v>
          </cell>
          <cell r="D1628">
            <v>0</v>
          </cell>
          <cell r="E1628">
            <v>0</v>
          </cell>
        </row>
        <row r="1629">
          <cell r="A1629" t="str">
            <v>1-2-3-3-04</v>
          </cell>
          <cell r="B1629" t="str">
            <v>LABORATORIO INVERSIONES</v>
          </cell>
          <cell r="D1629">
            <v>0</v>
          </cell>
          <cell r="E1629">
            <v>0</v>
          </cell>
        </row>
        <row r="1630">
          <cell r="A1630" t="str">
            <v>1-2-3-3-05</v>
          </cell>
          <cell r="B1630" t="str">
            <v>REUSO DE AGUA INVERSIONES</v>
          </cell>
          <cell r="D1630">
            <v>0</v>
          </cell>
          <cell r="E1630">
            <v>0</v>
          </cell>
        </row>
        <row r="1631">
          <cell r="A1631" t="str">
            <v>1-2-3-3-06</v>
          </cell>
          <cell r="B1631" t="str">
            <v>SANEAMIENTO AMBIENTAL INVERSIONES</v>
          </cell>
          <cell r="D1631">
            <v>0</v>
          </cell>
          <cell r="E1631">
            <v>0</v>
          </cell>
        </row>
        <row r="1632">
          <cell r="A1632" t="str">
            <v>1-2-3-3-07</v>
          </cell>
          <cell r="B1632" t="str">
            <v>MANTENIMIENTO Y SEGURIDAD INVERSIONES</v>
          </cell>
          <cell r="D1632">
            <v>0</v>
          </cell>
          <cell r="E1632">
            <v>0</v>
          </cell>
        </row>
        <row r="1633">
          <cell r="A1633" t="str">
            <v>1-2-3-3-08</v>
          </cell>
          <cell r="B1633" t="str">
            <v>REGISTRO DE USUARIO INVERSIONES</v>
          </cell>
          <cell r="D1633">
            <v>0</v>
          </cell>
          <cell r="E1633">
            <v>0</v>
          </cell>
        </row>
        <row r="1634">
          <cell r="A1634" t="str">
            <v>1-2-3-4</v>
          </cell>
          <cell r="B1634" t="str">
            <v>INFRAESTRUCTURA INVERSIONES</v>
          </cell>
          <cell r="D1634">
            <v>1005642.38</v>
          </cell>
          <cell r="E1634">
            <v>0</v>
          </cell>
        </row>
        <row r="1635">
          <cell r="A1635" t="str">
            <v>1-2-3-4-01</v>
          </cell>
          <cell r="B1635" t="str">
            <v>POZOS INVERSIONES</v>
          </cell>
          <cell r="D1635">
            <v>0</v>
          </cell>
          <cell r="E1635">
            <v>554675.02</v>
          </cell>
        </row>
        <row r="1636">
          <cell r="A1636" t="str">
            <v>1-2-3-4-02</v>
          </cell>
          <cell r="B1636" t="str">
            <v>REBOMBEOS INVERSIONES</v>
          </cell>
          <cell r="D1636">
            <v>0</v>
          </cell>
          <cell r="E1636">
            <v>0</v>
          </cell>
        </row>
        <row r="1637">
          <cell r="A1637" t="str">
            <v>1-2-3-4-03</v>
          </cell>
          <cell r="B1637" t="str">
            <v>TANQUES DE ALMACENAMIENTO INVERSIONES</v>
          </cell>
          <cell r="D1637">
            <v>0</v>
          </cell>
          <cell r="E1637">
            <v>0</v>
          </cell>
        </row>
        <row r="1638">
          <cell r="A1638" t="str">
            <v>1-2-3-4-04</v>
          </cell>
          <cell r="B1638" t="str">
            <v>TOMAS DOMICILIARIAS INVERSIONES</v>
          </cell>
          <cell r="D1638">
            <v>0</v>
          </cell>
          <cell r="E1638">
            <v>0</v>
          </cell>
        </row>
        <row r="1639">
          <cell r="A1639" t="str">
            <v>1-2-3-4-05</v>
          </cell>
          <cell r="B1639" t="str">
            <v>PROYECTOS ESPECIALES INVERSIONES</v>
          </cell>
          <cell r="D1639">
            <v>0</v>
          </cell>
          <cell r="E1639">
            <v>0</v>
          </cell>
        </row>
        <row r="1640">
          <cell r="A1640" t="str">
            <v>1-2-3-4-06</v>
          </cell>
          <cell r="B1640" t="str">
            <v>LINEAS DE CONDUCCION INVERSIONES</v>
          </cell>
          <cell r="D1640">
            <v>0</v>
          </cell>
          <cell r="E1640">
            <v>0</v>
          </cell>
        </row>
        <row r="1641">
          <cell r="A1641" t="str">
            <v>1-2-3-4-07</v>
          </cell>
          <cell r="B1641" t="str">
            <v>OBRAS AGUA POTABLE INVERSIONES</v>
          </cell>
          <cell r="D1641">
            <v>828461.93</v>
          </cell>
          <cell r="E1641">
            <v>769739.1</v>
          </cell>
        </row>
        <row r="1642">
          <cell r="A1642" t="str">
            <v>1-2-3-4-08</v>
          </cell>
          <cell r="B1642" t="str">
            <v>OBRAS ALCANTARILLADO INVERSIONES</v>
          </cell>
          <cell r="D1642">
            <v>0</v>
          </cell>
          <cell r="E1642">
            <v>0</v>
          </cell>
        </row>
        <row r="1643">
          <cell r="A1643" t="str">
            <v>1-2-3-4-09</v>
          </cell>
          <cell r="B1643" t="str">
            <v>OBRA AGUA POTABLE EN PROCESO INVERSIONES</v>
          </cell>
          <cell r="D1643">
            <v>0</v>
          </cell>
          <cell r="E1643">
            <v>0</v>
          </cell>
        </row>
        <row r="1644">
          <cell r="A1644" t="str">
            <v>1-2-3-4-10</v>
          </cell>
          <cell r="B1644" t="str">
            <v>OBRAS EN PROCESO DE ALCANTARILLADO SANITARIO INVERSIONES</v>
          </cell>
          <cell r="D1644">
            <v>0</v>
          </cell>
          <cell r="E1644">
            <v>0</v>
          </cell>
        </row>
        <row r="1645">
          <cell r="A1645" t="str">
            <v>1-2-3-4-11</v>
          </cell>
          <cell r="B1645" t="str">
            <v>CAPTACION INVERSIONES</v>
          </cell>
          <cell r="D1645">
            <v>0</v>
          </cell>
          <cell r="E1645">
            <v>0</v>
          </cell>
        </row>
        <row r="1646">
          <cell r="A1646" t="str">
            <v>1-2-3-4-12</v>
          </cell>
          <cell r="B1646" t="str">
            <v>REDES INVERSIONES</v>
          </cell>
          <cell r="D1646">
            <v>0</v>
          </cell>
          <cell r="E1646">
            <v>0</v>
          </cell>
        </row>
        <row r="1647">
          <cell r="A1647" t="str">
            <v>1-2-3-4-13</v>
          </cell>
          <cell r="B1647" t="str">
            <v>RED DE ATARJEAS INVERSIONES</v>
          </cell>
          <cell r="D1647">
            <v>0</v>
          </cell>
          <cell r="E1647">
            <v>0</v>
          </cell>
        </row>
        <row r="1648">
          <cell r="A1648" t="str">
            <v>1-2-3-4-14</v>
          </cell>
          <cell r="B1648" t="str">
            <v>COLECTORES INVERSIONES</v>
          </cell>
          <cell r="D1648">
            <v>0</v>
          </cell>
          <cell r="E1648">
            <v>0</v>
          </cell>
        </row>
        <row r="1649">
          <cell r="A1649" t="str">
            <v>1-2-3-4-15</v>
          </cell>
          <cell r="B1649" t="str">
            <v>SISTEMAS LAGUNARES INVERSIONES</v>
          </cell>
          <cell r="D1649">
            <v>0</v>
          </cell>
          <cell r="E1649">
            <v>0</v>
          </cell>
        </row>
        <row r="1650">
          <cell r="A1650" t="str">
            <v>1-2-3-4-16</v>
          </cell>
          <cell r="B1650" t="str">
            <v>PLANTAS MECANIZADAS INVERSIONES</v>
          </cell>
          <cell r="D1650">
            <v>0</v>
          </cell>
          <cell r="E1650">
            <v>0</v>
          </cell>
        </row>
        <row r="1651">
          <cell r="A1651" t="str">
            <v>1-2-3-4-17</v>
          </cell>
          <cell r="B1651" t="str">
            <v>RED MORADA INVERSIONES</v>
          </cell>
          <cell r="D1651">
            <v>0</v>
          </cell>
          <cell r="E1651">
            <v>0</v>
          </cell>
        </row>
        <row r="1652">
          <cell r="A1652" t="str">
            <v>1-2-3-4-18</v>
          </cell>
          <cell r="B1652" t="str">
            <v>OBRAS DE SANEAMIENTO INVERSIONES</v>
          </cell>
          <cell r="D1652">
            <v>0</v>
          </cell>
          <cell r="E1652">
            <v>0</v>
          </cell>
        </row>
        <row r="1653">
          <cell r="A1653" t="str">
            <v>1-2-3-4-19</v>
          </cell>
          <cell r="B1653" t="str">
            <v>EQUIPO DE BOMBEO INVERSIONES</v>
          </cell>
          <cell r="D1653">
            <v>0</v>
          </cell>
          <cell r="E1653">
            <v>0</v>
          </cell>
        </row>
        <row r="1654">
          <cell r="A1654" t="str">
            <v>1-2-3-4-20</v>
          </cell>
          <cell r="B1654" t="str">
            <v>TELEMETRIA INVERSIONES</v>
          </cell>
          <cell r="D1654">
            <v>0</v>
          </cell>
          <cell r="E1654">
            <v>0</v>
          </cell>
        </row>
        <row r="1655">
          <cell r="A1655" t="str">
            <v>1-2-3-4-21</v>
          </cell>
          <cell r="B1655" t="str">
            <v>MICROMEDICION INVERSIONES</v>
          </cell>
          <cell r="D1655">
            <v>97180.45</v>
          </cell>
          <cell r="E1655">
            <v>20250</v>
          </cell>
        </row>
        <row r="1656">
          <cell r="A1656" t="str">
            <v>1-2-3-4-22</v>
          </cell>
          <cell r="B1656" t="str">
            <v>MACROMEDICION INVERSIONES</v>
          </cell>
          <cell r="D1656">
            <v>50000</v>
          </cell>
          <cell r="E1656">
            <v>0</v>
          </cell>
        </row>
        <row r="1657">
          <cell r="A1657" t="str">
            <v>1-2-3-4-23</v>
          </cell>
          <cell r="B1657" t="str">
            <v>PLANTA DE OSMOSIS INVERSA INVERSIONES</v>
          </cell>
          <cell r="D1657">
            <v>30000</v>
          </cell>
          <cell r="E1657">
            <v>0</v>
          </cell>
        </row>
        <row r="1658">
          <cell r="A1658" t="str">
            <v>1-2-3-5</v>
          </cell>
          <cell r="B1658" t="str">
            <v>CONSTRUCCIONES EN PROCESO EN BIENES DE DOMINIO PUBLICO INVERSIONES</v>
          </cell>
          <cell r="D1658">
            <v>0</v>
          </cell>
          <cell r="E1658">
            <v>0</v>
          </cell>
        </row>
        <row r="1659">
          <cell r="A1659" t="str">
            <v>1-2-3-5-01</v>
          </cell>
          <cell r="B1659" t="str">
            <v>EDIFICACIÓN HABITACIONAL EN PROCESO INVERSIONES</v>
          </cell>
          <cell r="D1659">
            <v>0</v>
          </cell>
          <cell r="E1659">
            <v>0</v>
          </cell>
        </row>
        <row r="1660">
          <cell r="A1660" t="str">
            <v>1-2-3-5-02</v>
          </cell>
          <cell r="B1660" t="str">
            <v>EDIFICACIÓN NO HABITACIONAL EN PROCESO INVERSIONES</v>
          </cell>
          <cell r="D1660">
            <v>0</v>
          </cell>
          <cell r="E1660">
            <v>0</v>
          </cell>
        </row>
        <row r="1661">
          <cell r="A1661" t="str">
            <v>1-2-3-5-03</v>
          </cell>
          <cell r="B1661" t="str">
            <v>CONSTRUCCIÓN DE OBRAS PARA EL ABASTECIMIENTO DE AGUA, PETRÓLEO, GAS, ELECTRICIDAD Y TELECOMUNICACIONES EN PROCESO INVERSIONES</v>
          </cell>
          <cell r="D1661">
            <v>0</v>
          </cell>
          <cell r="E1661">
            <v>0</v>
          </cell>
        </row>
        <row r="1662">
          <cell r="A1662" t="str">
            <v>1-2-3-5-04</v>
          </cell>
          <cell r="B1662" t="str">
            <v>DIVISIÓN DE TERRENOS Y CONSTRUCCIÓN DE OBRAS DE URBANIZACIÓN EN PROCESO INVERSIONES</v>
          </cell>
          <cell r="D1662">
            <v>0</v>
          </cell>
          <cell r="E1662">
            <v>0</v>
          </cell>
        </row>
        <row r="1663">
          <cell r="A1663" t="str">
            <v>1-2-3-5-05</v>
          </cell>
          <cell r="B1663" t="str">
            <v>CONSTRUCCIÓN DE VÍAS DE COMUNICACIÓN EN PROCESO INVERSIONES</v>
          </cell>
          <cell r="D1663">
            <v>0</v>
          </cell>
          <cell r="E1663">
            <v>0</v>
          </cell>
        </row>
        <row r="1664">
          <cell r="A1664" t="str">
            <v>1-2-3-5-06</v>
          </cell>
          <cell r="B1664" t="str">
            <v>OTRAS CONSTRUCCIONES DE INGENIERÍA CIVIL U OBRA PESADA EN PROCESO INVERSIONES</v>
          </cell>
          <cell r="D1664">
            <v>0</v>
          </cell>
          <cell r="E1664">
            <v>0</v>
          </cell>
        </row>
        <row r="1665">
          <cell r="A1665" t="str">
            <v>1-2-3-5-07</v>
          </cell>
          <cell r="B1665" t="str">
            <v>INSTALACIONES Y EQUIPAMIENTO EN CONSTRUCCIONES EN PROCESO INVERSIONES</v>
          </cell>
          <cell r="D1665">
            <v>0</v>
          </cell>
          <cell r="E1665">
            <v>0</v>
          </cell>
        </row>
        <row r="1666">
          <cell r="A1666" t="str">
            <v>1-2-3-5-09</v>
          </cell>
          <cell r="B1666" t="str">
            <v>TRABAJOS DE ACABADOS EN EDIFICACIONES Y OTROS TRABAJOS ESPECIALIZADOS EN PROCESO INVERSIONES</v>
          </cell>
          <cell r="D1666">
            <v>0</v>
          </cell>
          <cell r="E1666">
            <v>0</v>
          </cell>
        </row>
        <row r="1667">
          <cell r="A1667" t="str">
            <v>1-2-3-6</v>
          </cell>
          <cell r="B1667" t="str">
            <v>CONSTRUCCIONES EN PROCESO EN BIENES PROPIOS INVERSIONES</v>
          </cell>
          <cell r="D1667">
            <v>0</v>
          </cell>
          <cell r="E1667">
            <v>0</v>
          </cell>
        </row>
        <row r="1668">
          <cell r="A1668" t="str">
            <v>1-2-3-6-01</v>
          </cell>
          <cell r="B1668" t="str">
            <v>EDIFICACIÓN HABITACIONAL EN PROCESO INVERSIONES</v>
          </cell>
          <cell r="D1668">
            <v>0</v>
          </cell>
          <cell r="E1668">
            <v>0</v>
          </cell>
        </row>
        <row r="1669">
          <cell r="A1669" t="str">
            <v>1-2-3-6-02</v>
          </cell>
          <cell r="B1669" t="str">
            <v>EDIFICACIÓN NO HABITACIONAL EN PROCESO INVERSIONES</v>
          </cell>
          <cell r="D1669">
            <v>0</v>
          </cell>
          <cell r="E1669">
            <v>0</v>
          </cell>
        </row>
        <row r="1670">
          <cell r="A1670" t="str">
            <v>1-2-3-6-03</v>
          </cell>
          <cell r="B1670" t="str">
            <v>CONSTRUCCIÓN DE OBRAS PARA EL ABASTECIMIENTO DE AGUA, PETRÓLEO, GAS, ELECTRICIDAD Y TELECOMUNICACIONES EN PROCESO INVERSIONES</v>
          </cell>
          <cell r="D1670">
            <v>0</v>
          </cell>
          <cell r="E1670">
            <v>0</v>
          </cell>
        </row>
        <row r="1671">
          <cell r="A1671" t="str">
            <v>1-2-3-6-04</v>
          </cell>
          <cell r="B1671" t="str">
            <v>DIVISIÓN DE TERRENOS Y CONSTRUCCIÓN DE OBRAS DE URBANIZACIÓN EN PROCESO INVERSIONES</v>
          </cell>
          <cell r="D1671">
            <v>0</v>
          </cell>
          <cell r="E1671">
            <v>0</v>
          </cell>
        </row>
        <row r="1672">
          <cell r="A1672" t="str">
            <v>1-2-3-6-05</v>
          </cell>
          <cell r="B1672" t="str">
            <v>OBRAS EN PROCESO SUBCOLECTOR SANTA ELENA INVERSIONES</v>
          </cell>
          <cell r="D1672">
            <v>0</v>
          </cell>
          <cell r="E1672">
            <v>0</v>
          </cell>
        </row>
        <row r="1673">
          <cell r="A1673" t="str">
            <v>1-2-3-6-06</v>
          </cell>
          <cell r="B1673" t="str">
            <v>OTRAS CONSTRUCCIONES DE INGENIERÍA CIVIL U OBRA PESADA EN PROCESO INVERSIONES</v>
          </cell>
          <cell r="D1673">
            <v>0</v>
          </cell>
          <cell r="E1673">
            <v>0</v>
          </cell>
        </row>
        <row r="1674">
          <cell r="A1674" t="str">
            <v>1-2-3-6-07</v>
          </cell>
          <cell r="B1674" t="str">
            <v>INSTALACIONES Y EQUIPAMIENTO EN CONSTRUCCIONES EN PROCESO INVERSIONES</v>
          </cell>
          <cell r="D1674">
            <v>0</v>
          </cell>
          <cell r="E1674">
            <v>0</v>
          </cell>
        </row>
        <row r="1675">
          <cell r="A1675" t="str">
            <v>1-2-3-6-09</v>
          </cell>
          <cell r="B1675" t="str">
            <v>TRABAJOS DE ACABADOS EN EDIFICACIONES Y OTROS TRABAJOS ESPECIALIZADOS EN PROCESO INVERSIONES</v>
          </cell>
          <cell r="D1675">
            <v>0</v>
          </cell>
          <cell r="E1675">
            <v>0</v>
          </cell>
        </row>
        <row r="1676">
          <cell r="A1676" t="str">
            <v>1-2-3-9</v>
          </cell>
          <cell r="B1676" t="str">
            <v>OTROS BIENES INMUEBLES INVERSIONES</v>
          </cell>
          <cell r="D1676">
            <v>0</v>
          </cell>
          <cell r="E1676">
            <v>0</v>
          </cell>
        </row>
        <row r="1677">
          <cell r="A1677" t="str">
            <v>1-2-3-9-01</v>
          </cell>
          <cell r="B1677" t="str">
            <v>OBRAS EN COMUNIDADES RURALES INVERSIONES</v>
          </cell>
          <cell r="D1677">
            <v>0</v>
          </cell>
          <cell r="E1677">
            <v>0</v>
          </cell>
        </row>
        <row r="1678">
          <cell r="A1678" t="str">
            <v>1-2-4</v>
          </cell>
          <cell r="B1678" t="str">
            <v>BIENES MUEBLES INVERSIONES</v>
          </cell>
          <cell r="D1678">
            <v>320000</v>
          </cell>
          <cell r="E1678">
            <v>46611.54</v>
          </cell>
        </row>
        <row r="1679">
          <cell r="A1679" t="str">
            <v>1-2-4-1</v>
          </cell>
          <cell r="B1679" t="str">
            <v>MOBILIARIO Y EQUIPO DE ADMINISTRACION INVERSIONES</v>
          </cell>
          <cell r="C1679" t="str">
            <v>ADMINISTRACION</v>
          </cell>
          <cell r="D1679">
            <v>40000</v>
          </cell>
          <cell r="E1679">
            <v>0</v>
          </cell>
        </row>
        <row r="1680">
          <cell r="A1680" t="str">
            <v>1-2-4-1-01</v>
          </cell>
          <cell r="B1680" t="str">
            <v>MOBILIARIO Y EQUIPO DE OFICINA INVERSIONES</v>
          </cell>
          <cell r="D1680">
            <v>40000</v>
          </cell>
          <cell r="E1680">
            <v>23552.54</v>
          </cell>
        </row>
        <row r="1681">
          <cell r="A1681" t="str">
            <v>1-2-4-2</v>
          </cell>
          <cell r="B1681" t="str">
            <v>MOBILIARIO Y EQUIPO EDUCACIONAL Y RECREATIVO INVERSIONES</v>
          </cell>
          <cell r="D1681">
            <v>0</v>
          </cell>
          <cell r="E1681">
            <v>0</v>
          </cell>
        </row>
        <row r="1682">
          <cell r="A1682" t="str">
            <v>1-2-4-3</v>
          </cell>
          <cell r="B1682" t="str">
            <v>EQUIPO E INSTRUMENTAL MEDICO Y DE LABORATORIOS INVERSIONES</v>
          </cell>
          <cell r="D1682">
            <v>0</v>
          </cell>
          <cell r="E1682">
            <v>0</v>
          </cell>
        </row>
        <row r="1683">
          <cell r="A1683" t="str">
            <v>1-2-4-3-01</v>
          </cell>
          <cell r="B1683" t="str">
            <v>EQUIPO DE LABORATORIO INVERSIONES</v>
          </cell>
          <cell r="D1683">
            <v>0</v>
          </cell>
          <cell r="E1683">
            <v>0</v>
          </cell>
        </row>
        <row r="1684">
          <cell r="A1684" t="str">
            <v>1-2-4-4</v>
          </cell>
          <cell r="B1684" t="str">
            <v>EQUIPO DE TRANSPORTE INVERSIONES</v>
          </cell>
          <cell r="D1684">
            <v>200000</v>
          </cell>
          <cell r="E1684">
            <v>0</v>
          </cell>
        </row>
        <row r="1685">
          <cell r="A1685" t="str">
            <v>1-2-4-4-01</v>
          </cell>
          <cell r="B1685" t="str">
            <v>EQUIPO DE TRANSPORTE INVERSIONES</v>
          </cell>
          <cell r="D1685">
            <v>200000</v>
          </cell>
          <cell r="E1685">
            <v>0</v>
          </cell>
        </row>
        <row r="1686">
          <cell r="A1686" t="str">
            <v>1-2-4-5</v>
          </cell>
          <cell r="B1686" t="str">
            <v>EQUIPO DE DEFENSA Y SEGURIDAD INVERSIONES</v>
          </cell>
          <cell r="D1686">
            <v>0</v>
          </cell>
          <cell r="E1686">
            <v>0</v>
          </cell>
        </row>
        <row r="1687">
          <cell r="A1687" t="str">
            <v>1-2-4-6</v>
          </cell>
          <cell r="B1687" t="str">
            <v>MAQUINARIA, OTROS EQUIPOS Y HERRAMIENTAS INVERSIONES</v>
          </cell>
          <cell r="D1687">
            <v>40000</v>
          </cell>
          <cell r="E1687">
            <v>0</v>
          </cell>
        </row>
        <row r="1688">
          <cell r="A1688" t="str">
            <v>1-2-4-6-01</v>
          </cell>
          <cell r="B1688" t="str">
            <v>MAQUINARIA Y EQUIPO INVERSIONES</v>
          </cell>
          <cell r="D1688">
            <v>0</v>
          </cell>
          <cell r="E1688">
            <v>0</v>
          </cell>
        </row>
        <row r="1689">
          <cell r="A1689" t="str">
            <v>1-2-4-6-02</v>
          </cell>
          <cell r="B1689" t="str">
            <v>EQUIPO DE MEDIDORES INVERSIONES</v>
          </cell>
          <cell r="D1689">
            <v>0</v>
          </cell>
          <cell r="E1689">
            <v>0</v>
          </cell>
        </row>
        <row r="1690">
          <cell r="A1690" t="str">
            <v>1-2-4-6-03</v>
          </cell>
          <cell r="B1690" t="str">
            <v>HERRAMIENTAS INVERSIONES</v>
          </cell>
          <cell r="D1690">
            <v>0</v>
          </cell>
          <cell r="E1690">
            <v>0</v>
          </cell>
        </row>
        <row r="1691">
          <cell r="A1691" t="str">
            <v>1-2-4-6-04</v>
          </cell>
          <cell r="B1691" t="str">
            <v>EQUIPO DE OPERACIÓN INVERSIONES</v>
          </cell>
          <cell r="D1691">
            <v>40000</v>
          </cell>
          <cell r="E1691">
            <v>0</v>
          </cell>
        </row>
        <row r="1692">
          <cell r="A1692" t="str">
            <v>1-2-4-6-05</v>
          </cell>
          <cell r="B1692" t="str">
            <v>EQUIPO DE INGENIERIA Y DIBUJO INVERSIONES</v>
          </cell>
          <cell r="D1692">
            <v>0</v>
          </cell>
          <cell r="E1692">
            <v>0</v>
          </cell>
        </row>
        <row r="1693">
          <cell r="A1693" t="str">
            <v>1-2-4-6-06</v>
          </cell>
          <cell r="B1693" t="str">
            <v>EQUIPO DE CLORACION INVERSIONES</v>
          </cell>
          <cell r="D1693">
            <v>0</v>
          </cell>
          <cell r="E1693">
            <v>0</v>
          </cell>
        </row>
        <row r="1694">
          <cell r="A1694" t="str">
            <v>1-2-4-7</v>
          </cell>
          <cell r="B1694" t="str">
            <v>COLECCIONES, OBRAS DE ARTE Y OBJETOS VALIOSOS INVERSIONES</v>
          </cell>
          <cell r="D1694">
            <v>0</v>
          </cell>
          <cell r="E1694">
            <v>0</v>
          </cell>
        </row>
        <row r="1695">
          <cell r="A1695" t="str">
            <v>1-2-4-8</v>
          </cell>
          <cell r="B1695" t="str">
            <v>ACTIVOS BIOLOGICOS INVERSIONES</v>
          </cell>
          <cell r="D1695">
            <v>0</v>
          </cell>
          <cell r="E1695">
            <v>0</v>
          </cell>
        </row>
        <row r="1696">
          <cell r="A1696" t="str">
            <v>1-2-4-9</v>
          </cell>
          <cell r="B1696" t="str">
            <v>OTROS BIENES MUEBLES INVERSIONES</v>
          </cell>
          <cell r="D1696">
            <v>40000</v>
          </cell>
          <cell r="E1696">
            <v>0</v>
          </cell>
        </row>
        <row r="1697">
          <cell r="A1697" t="str">
            <v>1-2-4-9-01</v>
          </cell>
          <cell r="B1697" t="str">
            <v>EQUIPO DE COMUNICACIÓN INVERSIONES</v>
          </cell>
          <cell r="D1697">
            <v>0</v>
          </cell>
          <cell r="E1697">
            <v>0</v>
          </cell>
        </row>
        <row r="1698">
          <cell r="A1698" t="str">
            <v>1-2-4-9-02</v>
          </cell>
          <cell r="B1698" t="str">
            <v>EQUIPO DE COMPUTACION (HARDWARE) INVERSIONES</v>
          </cell>
          <cell r="D1698">
            <v>40000</v>
          </cell>
          <cell r="E1698">
            <v>23059</v>
          </cell>
        </row>
        <row r="1699">
          <cell r="A1699" t="str">
            <v>1-2-5</v>
          </cell>
          <cell r="B1699" t="str">
            <v>ACTIVOS INTANGIBLES INVERSIONES</v>
          </cell>
          <cell r="D1699">
            <v>0</v>
          </cell>
          <cell r="E1699">
            <v>0</v>
          </cell>
        </row>
        <row r="1700">
          <cell r="A1700" t="str">
            <v>1-2-5-1</v>
          </cell>
          <cell r="B1700" t="str">
            <v>SOFTWARE INVERSIONES</v>
          </cell>
          <cell r="D1700">
            <v>0</v>
          </cell>
          <cell r="E1700">
            <v>0</v>
          </cell>
        </row>
        <row r="1701">
          <cell r="A1701" t="str">
            <v>1-2-5-1-01</v>
          </cell>
          <cell r="B1701" t="str">
            <v>EQUIPO DE COMPUTACION INVERSIONES</v>
          </cell>
          <cell r="D1701">
            <v>0</v>
          </cell>
        </row>
        <row r="1702">
          <cell r="A1702" t="str">
            <v>1-2-5-2</v>
          </cell>
          <cell r="B1702" t="str">
            <v>PATENTES, MARGAS Y DERECHOS INVERSIONES</v>
          </cell>
          <cell r="D1702">
            <v>0</v>
          </cell>
        </row>
        <row r="1703">
          <cell r="A1703" t="str">
            <v>1-2-5-2-01</v>
          </cell>
          <cell r="B1703" t="str">
            <v>PATENTES INVERSIONES</v>
          </cell>
          <cell r="D1703">
            <v>0</v>
          </cell>
        </row>
        <row r="1704">
          <cell r="A1704" t="str">
            <v>1-2-5-2-02</v>
          </cell>
          <cell r="B1704" t="str">
            <v>MARCAS INVERSIONES</v>
          </cell>
          <cell r="D1704">
            <v>0</v>
          </cell>
        </row>
        <row r="1705">
          <cell r="A1705" t="str">
            <v>1-2-5-2-03</v>
          </cell>
          <cell r="B1705" t="str">
            <v>DERECHOS INVERSIONES</v>
          </cell>
          <cell r="D1705">
            <v>0</v>
          </cell>
        </row>
        <row r="1706">
          <cell r="A1706" t="str">
            <v>1-2-5-3</v>
          </cell>
          <cell r="B1706" t="str">
            <v>CONCESIONES Y FRANQUICIAS INVERSIONES</v>
          </cell>
          <cell r="D1706">
            <v>0</v>
          </cell>
        </row>
        <row r="1707">
          <cell r="A1707" t="str">
            <v>1-2-5-3-01</v>
          </cell>
          <cell r="B1707" t="str">
            <v>CONCESIONES INVERSIONES</v>
          </cell>
          <cell r="D1707">
            <v>0</v>
          </cell>
        </row>
        <row r="1708">
          <cell r="A1708" t="str">
            <v>1-2-5-3-02</v>
          </cell>
          <cell r="B1708" t="str">
            <v>FRANQUICIAS INVERSIONES</v>
          </cell>
          <cell r="D1708">
            <v>0</v>
          </cell>
        </row>
        <row r="1709">
          <cell r="A1709" t="str">
            <v>1-2-5-4</v>
          </cell>
          <cell r="B1709" t="str">
            <v>LICENCIAS INVERSIONES</v>
          </cell>
          <cell r="D1709">
            <v>0</v>
          </cell>
          <cell r="E1709">
            <v>0</v>
          </cell>
        </row>
        <row r="1710">
          <cell r="A1710" t="str">
            <v>1-2-5-4-01</v>
          </cell>
          <cell r="B1710" t="str">
            <v>LICENCIAS INFORMATICAS E INTELECTUALES INVERSIONES</v>
          </cell>
          <cell r="D1710">
            <v>0</v>
          </cell>
          <cell r="E1710">
            <v>0</v>
          </cell>
        </row>
        <row r="1711">
          <cell r="A1711" t="str">
            <v>1-2-5-4-02</v>
          </cell>
          <cell r="B1711" t="str">
            <v>LICENCIAS INDUSTRIALES, COMERCIALES Y OTRAS INVERSIONES</v>
          </cell>
          <cell r="D1711">
            <v>0</v>
          </cell>
          <cell r="E1711">
            <v>0</v>
          </cell>
        </row>
        <row r="1712">
          <cell r="A1712" t="str">
            <v>1-2-5-9</v>
          </cell>
          <cell r="B1712" t="str">
            <v>OTROS ACTIVOS INTANGIBLES INVERSIONES</v>
          </cell>
          <cell r="D1712">
            <v>0</v>
          </cell>
          <cell r="E171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7561-2DE8-4743-BBDC-AE9AB9492286}">
  <sheetPr codeName="Hoja8">
    <tabColor rgb="FFFF3300"/>
  </sheetPr>
  <dimension ref="A1:BS196"/>
  <sheetViews>
    <sheetView tabSelected="1" view="pageBreakPreview" topLeftCell="A88" zoomScale="85" zoomScaleNormal="85" zoomScaleSheetLayoutView="85" workbookViewId="0">
      <selection activeCell="Z191" sqref="H2:Z191"/>
    </sheetView>
  </sheetViews>
  <sheetFormatPr baseColWidth="10" defaultColWidth="11.44140625" defaultRowHeight="13.2" x14ac:dyDescent="0.25"/>
  <cols>
    <col min="1" max="1" width="11.21875" style="8" customWidth="1"/>
    <col min="2" max="2" width="10.21875" style="8" hidden="1" customWidth="1"/>
    <col min="3" max="3" width="85.21875" style="8" customWidth="1"/>
    <col min="4" max="6" width="16.77734375" style="102" customWidth="1"/>
    <col min="7" max="7" width="35.44140625" style="8" customWidth="1"/>
    <col min="8" max="8" width="16.77734375" style="102" customWidth="1"/>
    <col min="9" max="9" width="15.21875" style="102" customWidth="1"/>
    <col min="10" max="10" width="2.44140625" style="97" customWidth="1"/>
    <col min="11" max="11" width="13.21875" style="103" customWidth="1"/>
    <col min="12" max="12" width="15" style="103" customWidth="1"/>
    <col min="13" max="14" width="13.77734375" style="103" customWidth="1"/>
    <col min="15" max="16" width="7.77734375" style="104" customWidth="1"/>
    <col min="17" max="17" width="10.21875" style="8" customWidth="1"/>
    <col min="18" max="18" width="3.77734375" style="8" customWidth="1"/>
    <col min="19" max="19" width="10.21875" style="8" customWidth="1"/>
    <col min="20" max="20" width="3" style="8" customWidth="1"/>
    <col min="21" max="21" width="12.77734375" style="103" customWidth="1"/>
    <col min="22" max="22" width="9.77734375" style="8" bestFit="1" customWidth="1"/>
    <col min="23" max="23" width="12.77734375" style="103" customWidth="1"/>
    <col min="24" max="24" width="12.77734375" style="8" customWidth="1"/>
    <col min="25" max="25" width="12.77734375" style="103" customWidth="1"/>
    <col min="26" max="26" width="12.77734375" style="8" customWidth="1"/>
    <col min="27" max="256" width="11.44140625" style="8"/>
    <col min="257" max="257" width="11.21875" style="8" customWidth="1"/>
    <col min="258" max="258" width="0" style="8" hidden="1" customWidth="1"/>
    <col min="259" max="259" width="85.21875" style="8" customWidth="1"/>
    <col min="260" max="262" width="16.77734375" style="8" customWidth="1"/>
    <col min="263" max="263" width="35.44140625" style="8" customWidth="1"/>
    <col min="264" max="264" width="16.77734375" style="8" customWidth="1"/>
    <col min="265" max="265" width="15.21875" style="8" customWidth="1"/>
    <col min="266" max="266" width="2.44140625" style="8" customWidth="1"/>
    <col min="267" max="267" width="13.21875" style="8" customWidth="1"/>
    <col min="268" max="268" width="15" style="8" customWidth="1"/>
    <col min="269" max="270" width="13.77734375" style="8" customWidth="1"/>
    <col min="271" max="272" width="7.77734375" style="8" customWidth="1"/>
    <col min="273" max="273" width="10.21875" style="8" customWidth="1"/>
    <col min="274" max="274" width="3.77734375" style="8" customWidth="1"/>
    <col min="275" max="275" width="10.21875" style="8" customWidth="1"/>
    <col min="276" max="276" width="3" style="8" customWidth="1"/>
    <col min="277" max="277" width="12.77734375" style="8" customWidth="1"/>
    <col min="278" max="278" width="9.77734375" style="8" bestFit="1" customWidth="1"/>
    <col min="279" max="282" width="12.77734375" style="8" customWidth="1"/>
    <col min="283" max="512" width="11.44140625" style="8"/>
    <col min="513" max="513" width="11.21875" style="8" customWidth="1"/>
    <col min="514" max="514" width="0" style="8" hidden="1" customWidth="1"/>
    <col min="515" max="515" width="85.21875" style="8" customWidth="1"/>
    <col min="516" max="518" width="16.77734375" style="8" customWidth="1"/>
    <col min="519" max="519" width="35.44140625" style="8" customWidth="1"/>
    <col min="520" max="520" width="16.77734375" style="8" customWidth="1"/>
    <col min="521" max="521" width="15.21875" style="8" customWidth="1"/>
    <col min="522" max="522" width="2.44140625" style="8" customWidth="1"/>
    <col min="523" max="523" width="13.21875" style="8" customWidth="1"/>
    <col min="524" max="524" width="15" style="8" customWidth="1"/>
    <col min="525" max="526" width="13.77734375" style="8" customWidth="1"/>
    <col min="527" max="528" width="7.77734375" style="8" customWidth="1"/>
    <col min="529" max="529" width="10.21875" style="8" customWidth="1"/>
    <col min="530" max="530" width="3.77734375" style="8" customWidth="1"/>
    <col min="531" max="531" width="10.21875" style="8" customWidth="1"/>
    <col min="532" max="532" width="3" style="8" customWidth="1"/>
    <col min="533" max="533" width="12.77734375" style="8" customWidth="1"/>
    <col min="534" max="534" width="9.77734375" style="8" bestFit="1" customWidth="1"/>
    <col min="535" max="538" width="12.77734375" style="8" customWidth="1"/>
    <col min="539" max="768" width="11.44140625" style="8"/>
    <col min="769" max="769" width="11.21875" style="8" customWidth="1"/>
    <col min="770" max="770" width="0" style="8" hidden="1" customWidth="1"/>
    <col min="771" max="771" width="85.21875" style="8" customWidth="1"/>
    <col min="772" max="774" width="16.77734375" style="8" customWidth="1"/>
    <col min="775" max="775" width="35.44140625" style="8" customWidth="1"/>
    <col min="776" max="776" width="16.77734375" style="8" customWidth="1"/>
    <col min="777" max="777" width="15.21875" style="8" customWidth="1"/>
    <col min="778" max="778" width="2.44140625" style="8" customWidth="1"/>
    <col min="779" max="779" width="13.21875" style="8" customWidth="1"/>
    <col min="780" max="780" width="15" style="8" customWidth="1"/>
    <col min="781" max="782" width="13.77734375" style="8" customWidth="1"/>
    <col min="783" max="784" width="7.77734375" style="8" customWidth="1"/>
    <col min="785" max="785" width="10.21875" style="8" customWidth="1"/>
    <col min="786" max="786" width="3.77734375" style="8" customWidth="1"/>
    <col min="787" max="787" width="10.21875" style="8" customWidth="1"/>
    <col min="788" max="788" width="3" style="8" customWidth="1"/>
    <col min="789" max="789" width="12.77734375" style="8" customWidth="1"/>
    <col min="790" max="790" width="9.77734375" style="8" bestFit="1" customWidth="1"/>
    <col min="791" max="794" width="12.77734375" style="8" customWidth="1"/>
    <col min="795" max="1024" width="11.44140625" style="8"/>
    <col min="1025" max="1025" width="11.21875" style="8" customWidth="1"/>
    <col min="1026" max="1026" width="0" style="8" hidden="1" customWidth="1"/>
    <col min="1027" max="1027" width="85.21875" style="8" customWidth="1"/>
    <col min="1028" max="1030" width="16.77734375" style="8" customWidth="1"/>
    <col min="1031" max="1031" width="35.44140625" style="8" customWidth="1"/>
    <col min="1032" max="1032" width="16.77734375" style="8" customWidth="1"/>
    <col min="1033" max="1033" width="15.21875" style="8" customWidth="1"/>
    <col min="1034" max="1034" width="2.44140625" style="8" customWidth="1"/>
    <col min="1035" max="1035" width="13.21875" style="8" customWidth="1"/>
    <col min="1036" max="1036" width="15" style="8" customWidth="1"/>
    <col min="1037" max="1038" width="13.77734375" style="8" customWidth="1"/>
    <col min="1039" max="1040" width="7.77734375" style="8" customWidth="1"/>
    <col min="1041" max="1041" width="10.21875" style="8" customWidth="1"/>
    <col min="1042" max="1042" width="3.77734375" style="8" customWidth="1"/>
    <col min="1043" max="1043" width="10.21875" style="8" customWidth="1"/>
    <col min="1044" max="1044" width="3" style="8" customWidth="1"/>
    <col min="1045" max="1045" width="12.77734375" style="8" customWidth="1"/>
    <col min="1046" max="1046" width="9.77734375" style="8" bestFit="1" customWidth="1"/>
    <col min="1047" max="1050" width="12.77734375" style="8" customWidth="1"/>
    <col min="1051" max="1280" width="11.44140625" style="8"/>
    <col min="1281" max="1281" width="11.21875" style="8" customWidth="1"/>
    <col min="1282" max="1282" width="0" style="8" hidden="1" customWidth="1"/>
    <col min="1283" max="1283" width="85.21875" style="8" customWidth="1"/>
    <col min="1284" max="1286" width="16.77734375" style="8" customWidth="1"/>
    <col min="1287" max="1287" width="35.44140625" style="8" customWidth="1"/>
    <col min="1288" max="1288" width="16.77734375" style="8" customWidth="1"/>
    <col min="1289" max="1289" width="15.21875" style="8" customWidth="1"/>
    <col min="1290" max="1290" width="2.44140625" style="8" customWidth="1"/>
    <col min="1291" max="1291" width="13.21875" style="8" customWidth="1"/>
    <col min="1292" max="1292" width="15" style="8" customWidth="1"/>
    <col min="1293" max="1294" width="13.77734375" style="8" customWidth="1"/>
    <col min="1295" max="1296" width="7.77734375" style="8" customWidth="1"/>
    <col min="1297" max="1297" width="10.21875" style="8" customWidth="1"/>
    <col min="1298" max="1298" width="3.77734375" style="8" customWidth="1"/>
    <col min="1299" max="1299" width="10.21875" style="8" customWidth="1"/>
    <col min="1300" max="1300" width="3" style="8" customWidth="1"/>
    <col min="1301" max="1301" width="12.77734375" style="8" customWidth="1"/>
    <col min="1302" max="1302" width="9.77734375" style="8" bestFit="1" customWidth="1"/>
    <col min="1303" max="1306" width="12.77734375" style="8" customWidth="1"/>
    <col min="1307" max="1536" width="11.44140625" style="8"/>
    <col min="1537" max="1537" width="11.21875" style="8" customWidth="1"/>
    <col min="1538" max="1538" width="0" style="8" hidden="1" customWidth="1"/>
    <col min="1539" max="1539" width="85.21875" style="8" customWidth="1"/>
    <col min="1540" max="1542" width="16.77734375" style="8" customWidth="1"/>
    <col min="1543" max="1543" width="35.44140625" style="8" customWidth="1"/>
    <col min="1544" max="1544" width="16.77734375" style="8" customWidth="1"/>
    <col min="1545" max="1545" width="15.21875" style="8" customWidth="1"/>
    <col min="1546" max="1546" width="2.44140625" style="8" customWidth="1"/>
    <col min="1547" max="1547" width="13.21875" style="8" customWidth="1"/>
    <col min="1548" max="1548" width="15" style="8" customWidth="1"/>
    <col min="1549" max="1550" width="13.77734375" style="8" customWidth="1"/>
    <col min="1551" max="1552" width="7.77734375" style="8" customWidth="1"/>
    <col min="1553" max="1553" width="10.21875" style="8" customWidth="1"/>
    <col min="1554" max="1554" width="3.77734375" style="8" customWidth="1"/>
    <col min="1555" max="1555" width="10.21875" style="8" customWidth="1"/>
    <col min="1556" max="1556" width="3" style="8" customWidth="1"/>
    <col min="1557" max="1557" width="12.77734375" style="8" customWidth="1"/>
    <col min="1558" max="1558" width="9.77734375" style="8" bestFit="1" customWidth="1"/>
    <col min="1559" max="1562" width="12.77734375" style="8" customWidth="1"/>
    <col min="1563" max="1792" width="11.44140625" style="8"/>
    <col min="1793" max="1793" width="11.21875" style="8" customWidth="1"/>
    <col min="1794" max="1794" width="0" style="8" hidden="1" customWidth="1"/>
    <col min="1795" max="1795" width="85.21875" style="8" customWidth="1"/>
    <col min="1796" max="1798" width="16.77734375" style="8" customWidth="1"/>
    <col min="1799" max="1799" width="35.44140625" style="8" customWidth="1"/>
    <col min="1800" max="1800" width="16.77734375" style="8" customWidth="1"/>
    <col min="1801" max="1801" width="15.21875" style="8" customWidth="1"/>
    <col min="1802" max="1802" width="2.44140625" style="8" customWidth="1"/>
    <col min="1803" max="1803" width="13.21875" style="8" customWidth="1"/>
    <col min="1804" max="1804" width="15" style="8" customWidth="1"/>
    <col min="1805" max="1806" width="13.77734375" style="8" customWidth="1"/>
    <col min="1807" max="1808" width="7.77734375" style="8" customWidth="1"/>
    <col min="1809" max="1809" width="10.21875" style="8" customWidth="1"/>
    <col min="1810" max="1810" width="3.77734375" style="8" customWidth="1"/>
    <col min="1811" max="1811" width="10.21875" style="8" customWidth="1"/>
    <col min="1812" max="1812" width="3" style="8" customWidth="1"/>
    <col min="1813" max="1813" width="12.77734375" style="8" customWidth="1"/>
    <col min="1814" max="1814" width="9.77734375" style="8" bestFit="1" customWidth="1"/>
    <col min="1815" max="1818" width="12.77734375" style="8" customWidth="1"/>
    <col min="1819" max="2048" width="11.44140625" style="8"/>
    <col min="2049" max="2049" width="11.21875" style="8" customWidth="1"/>
    <col min="2050" max="2050" width="0" style="8" hidden="1" customWidth="1"/>
    <col min="2051" max="2051" width="85.21875" style="8" customWidth="1"/>
    <col min="2052" max="2054" width="16.77734375" style="8" customWidth="1"/>
    <col min="2055" max="2055" width="35.44140625" style="8" customWidth="1"/>
    <col min="2056" max="2056" width="16.77734375" style="8" customWidth="1"/>
    <col min="2057" max="2057" width="15.21875" style="8" customWidth="1"/>
    <col min="2058" max="2058" width="2.44140625" style="8" customWidth="1"/>
    <col min="2059" max="2059" width="13.21875" style="8" customWidth="1"/>
    <col min="2060" max="2060" width="15" style="8" customWidth="1"/>
    <col min="2061" max="2062" width="13.77734375" style="8" customWidth="1"/>
    <col min="2063" max="2064" width="7.77734375" style="8" customWidth="1"/>
    <col min="2065" max="2065" width="10.21875" style="8" customWidth="1"/>
    <col min="2066" max="2066" width="3.77734375" style="8" customWidth="1"/>
    <col min="2067" max="2067" width="10.21875" style="8" customWidth="1"/>
    <col min="2068" max="2068" width="3" style="8" customWidth="1"/>
    <col min="2069" max="2069" width="12.77734375" style="8" customWidth="1"/>
    <col min="2070" max="2070" width="9.77734375" style="8" bestFit="1" customWidth="1"/>
    <col min="2071" max="2074" width="12.77734375" style="8" customWidth="1"/>
    <col min="2075" max="2304" width="11.44140625" style="8"/>
    <col min="2305" max="2305" width="11.21875" style="8" customWidth="1"/>
    <col min="2306" max="2306" width="0" style="8" hidden="1" customWidth="1"/>
    <col min="2307" max="2307" width="85.21875" style="8" customWidth="1"/>
    <col min="2308" max="2310" width="16.77734375" style="8" customWidth="1"/>
    <col min="2311" max="2311" width="35.44140625" style="8" customWidth="1"/>
    <col min="2312" max="2312" width="16.77734375" style="8" customWidth="1"/>
    <col min="2313" max="2313" width="15.21875" style="8" customWidth="1"/>
    <col min="2314" max="2314" width="2.44140625" style="8" customWidth="1"/>
    <col min="2315" max="2315" width="13.21875" style="8" customWidth="1"/>
    <col min="2316" max="2316" width="15" style="8" customWidth="1"/>
    <col min="2317" max="2318" width="13.77734375" style="8" customWidth="1"/>
    <col min="2319" max="2320" width="7.77734375" style="8" customWidth="1"/>
    <col min="2321" max="2321" width="10.21875" style="8" customWidth="1"/>
    <col min="2322" max="2322" width="3.77734375" style="8" customWidth="1"/>
    <col min="2323" max="2323" width="10.21875" style="8" customWidth="1"/>
    <col min="2324" max="2324" width="3" style="8" customWidth="1"/>
    <col min="2325" max="2325" width="12.77734375" style="8" customWidth="1"/>
    <col min="2326" max="2326" width="9.77734375" style="8" bestFit="1" customWidth="1"/>
    <col min="2327" max="2330" width="12.77734375" style="8" customWidth="1"/>
    <col min="2331" max="2560" width="11.44140625" style="8"/>
    <col min="2561" max="2561" width="11.21875" style="8" customWidth="1"/>
    <col min="2562" max="2562" width="0" style="8" hidden="1" customWidth="1"/>
    <col min="2563" max="2563" width="85.21875" style="8" customWidth="1"/>
    <col min="2564" max="2566" width="16.77734375" style="8" customWidth="1"/>
    <col min="2567" max="2567" width="35.44140625" style="8" customWidth="1"/>
    <col min="2568" max="2568" width="16.77734375" style="8" customWidth="1"/>
    <col min="2569" max="2569" width="15.21875" style="8" customWidth="1"/>
    <col min="2570" max="2570" width="2.44140625" style="8" customWidth="1"/>
    <col min="2571" max="2571" width="13.21875" style="8" customWidth="1"/>
    <col min="2572" max="2572" width="15" style="8" customWidth="1"/>
    <col min="2573" max="2574" width="13.77734375" style="8" customWidth="1"/>
    <col min="2575" max="2576" width="7.77734375" style="8" customWidth="1"/>
    <col min="2577" max="2577" width="10.21875" style="8" customWidth="1"/>
    <col min="2578" max="2578" width="3.77734375" style="8" customWidth="1"/>
    <col min="2579" max="2579" width="10.21875" style="8" customWidth="1"/>
    <col min="2580" max="2580" width="3" style="8" customWidth="1"/>
    <col min="2581" max="2581" width="12.77734375" style="8" customWidth="1"/>
    <col min="2582" max="2582" width="9.77734375" style="8" bestFit="1" customWidth="1"/>
    <col min="2583" max="2586" width="12.77734375" style="8" customWidth="1"/>
    <col min="2587" max="2816" width="11.44140625" style="8"/>
    <col min="2817" max="2817" width="11.21875" style="8" customWidth="1"/>
    <col min="2818" max="2818" width="0" style="8" hidden="1" customWidth="1"/>
    <col min="2819" max="2819" width="85.21875" style="8" customWidth="1"/>
    <col min="2820" max="2822" width="16.77734375" style="8" customWidth="1"/>
    <col min="2823" max="2823" width="35.44140625" style="8" customWidth="1"/>
    <col min="2824" max="2824" width="16.77734375" style="8" customWidth="1"/>
    <col min="2825" max="2825" width="15.21875" style="8" customWidth="1"/>
    <col min="2826" max="2826" width="2.44140625" style="8" customWidth="1"/>
    <col min="2827" max="2827" width="13.21875" style="8" customWidth="1"/>
    <col min="2828" max="2828" width="15" style="8" customWidth="1"/>
    <col min="2829" max="2830" width="13.77734375" style="8" customWidth="1"/>
    <col min="2831" max="2832" width="7.77734375" style="8" customWidth="1"/>
    <col min="2833" max="2833" width="10.21875" style="8" customWidth="1"/>
    <col min="2834" max="2834" width="3.77734375" style="8" customWidth="1"/>
    <col min="2835" max="2835" width="10.21875" style="8" customWidth="1"/>
    <col min="2836" max="2836" width="3" style="8" customWidth="1"/>
    <col min="2837" max="2837" width="12.77734375" style="8" customWidth="1"/>
    <col min="2838" max="2838" width="9.77734375" style="8" bestFit="1" customWidth="1"/>
    <col min="2839" max="2842" width="12.77734375" style="8" customWidth="1"/>
    <col min="2843" max="3072" width="11.44140625" style="8"/>
    <col min="3073" max="3073" width="11.21875" style="8" customWidth="1"/>
    <col min="3074" max="3074" width="0" style="8" hidden="1" customWidth="1"/>
    <col min="3075" max="3075" width="85.21875" style="8" customWidth="1"/>
    <col min="3076" max="3078" width="16.77734375" style="8" customWidth="1"/>
    <col min="3079" max="3079" width="35.44140625" style="8" customWidth="1"/>
    <col min="3080" max="3080" width="16.77734375" style="8" customWidth="1"/>
    <col min="3081" max="3081" width="15.21875" style="8" customWidth="1"/>
    <col min="3082" max="3082" width="2.44140625" style="8" customWidth="1"/>
    <col min="3083" max="3083" width="13.21875" style="8" customWidth="1"/>
    <col min="3084" max="3084" width="15" style="8" customWidth="1"/>
    <col min="3085" max="3086" width="13.77734375" style="8" customWidth="1"/>
    <col min="3087" max="3088" width="7.77734375" style="8" customWidth="1"/>
    <col min="3089" max="3089" width="10.21875" style="8" customWidth="1"/>
    <col min="3090" max="3090" width="3.77734375" style="8" customWidth="1"/>
    <col min="3091" max="3091" width="10.21875" style="8" customWidth="1"/>
    <col min="3092" max="3092" width="3" style="8" customWidth="1"/>
    <col min="3093" max="3093" width="12.77734375" style="8" customWidth="1"/>
    <col min="3094" max="3094" width="9.77734375" style="8" bestFit="1" customWidth="1"/>
    <col min="3095" max="3098" width="12.77734375" style="8" customWidth="1"/>
    <col min="3099" max="3328" width="11.44140625" style="8"/>
    <col min="3329" max="3329" width="11.21875" style="8" customWidth="1"/>
    <col min="3330" max="3330" width="0" style="8" hidden="1" customWidth="1"/>
    <col min="3331" max="3331" width="85.21875" style="8" customWidth="1"/>
    <col min="3332" max="3334" width="16.77734375" style="8" customWidth="1"/>
    <col min="3335" max="3335" width="35.44140625" style="8" customWidth="1"/>
    <col min="3336" max="3336" width="16.77734375" style="8" customWidth="1"/>
    <col min="3337" max="3337" width="15.21875" style="8" customWidth="1"/>
    <col min="3338" max="3338" width="2.44140625" style="8" customWidth="1"/>
    <col min="3339" max="3339" width="13.21875" style="8" customWidth="1"/>
    <col min="3340" max="3340" width="15" style="8" customWidth="1"/>
    <col min="3341" max="3342" width="13.77734375" style="8" customWidth="1"/>
    <col min="3343" max="3344" width="7.77734375" style="8" customWidth="1"/>
    <col min="3345" max="3345" width="10.21875" style="8" customWidth="1"/>
    <col min="3346" max="3346" width="3.77734375" style="8" customWidth="1"/>
    <col min="3347" max="3347" width="10.21875" style="8" customWidth="1"/>
    <col min="3348" max="3348" width="3" style="8" customWidth="1"/>
    <col min="3349" max="3349" width="12.77734375" style="8" customWidth="1"/>
    <col min="3350" max="3350" width="9.77734375" style="8" bestFit="1" customWidth="1"/>
    <col min="3351" max="3354" width="12.77734375" style="8" customWidth="1"/>
    <col min="3355" max="3584" width="11.44140625" style="8"/>
    <col min="3585" max="3585" width="11.21875" style="8" customWidth="1"/>
    <col min="3586" max="3586" width="0" style="8" hidden="1" customWidth="1"/>
    <col min="3587" max="3587" width="85.21875" style="8" customWidth="1"/>
    <col min="3588" max="3590" width="16.77734375" style="8" customWidth="1"/>
    <col min="3591" max="3591" width="35.44140625" style="8" customWidth="1"/>
    <col min="3592" max="3592" width="16.77734375" style="8" customWidth="1"/>
    <col min="3593" max="3593" width="15.21875" style="8" customWidth="1"/>
    <col min="3594" max="3594" width="2.44140625" style="8" customWidth="1"/>
    <col min="3595" max="3595" width="13.21875" style="8" customWidth="1"/>
    <col min="3596" max="3596" width="15" style="8" customWidth="1"/>
    <col min="3597" max="3598" width="13.77734375" style="8" customWidth="1"/>
    <col min="3599" max="3600" width="7.77734375" style="8" customWidth="1"/>
    <col min="3601" max="3601" width="10.21875" style="8" customWidth="1"/>
    <col min="3602" max="3602" width="3.77734375" style="8" customWidth="1"/>
    <col min="3603" max="3603" width="10.21875" style="8" customWidth="1"/>
    <col min="3604" max="3604" width="3" style="8" customWidth="1"/>
    <col min="3605" max="3605" width="12.77734375" style="8" customWidth="1"/>
    <col min="3606" max="3606" width="9.77734375" style="8" bestFit="1" customWidth="1"/>
    <col min="3607" max="3610" width="12.77734375" style="8" customWidth="1"/>
    <col min="3611" max="3840" width="11.44140625" style="8"/>
    <col min="3841" max="3841" width="11.21875" style="8" customWidth="1"/>
    <col min="3842" max="3842" width="0" style="8" hidden="1" customWidth="1"/>
    <col min="3843" max="3843" width="85.21875" style="8" customWidth="1"/>
    <col min="3844" max="3846" width="16.77734375" style="8" customWidth="1"/>
    <col min="3847" max="3847" width="35.44140625" style="8" customWidth="1"/>
    <col min="3848" max="3848" width="16.77734375" style="8" customWidth="1"/>
    <col min="3849" max="3849" width="15.21875" style="8" customWidth="1"/>
    <col min="3850" max="3850" width="2.44140625" style="8" customWidth="1"/>
    <col min="3851" max="3851" width="13.21875" style="8" customWidth="1"/>
    <col min="3852" max="3852" width="15" style="8" customWidth="1"/>
    <col min="3853" max="3854" width="13.77734375" style="8" customWidth="1"/>
    <col min="3855" max="3856" width="7.77734375" style="8" customWidth="1"/>
    <col min="3857" max="3857" width="10.21875" style="8" customWidth="1"/>
    <col min="3858" max="3858" width="3.77734375" style="8" customWidth="1"/>
    <col min="3859" max="3859" width="10.21875" style="8" customWidth="1"/>
    <col min="3860" max="3860" width="3" style="8" customWidth="1"/>
    <col min="3861" max="3861" width="12.77734375" style="8" customWidth="1"/>
    <col min="3862" max="3862" width="9.77734375" style="8" bestFit="1" customWidth="1"/>
    <col min="3863" max="3866" width="12.77734375" style="8" customWidth="1"/>
    <col min="3867" max="4096" width="11.44140625" style="8"/>
    <col min="4097" max="4097" width="11.21875" style="8" customWidth="1"/>
    <col min="4098" max="4098" width="0" style="8" hidden="1" customWidth="1"/>
    <col min="4099" max="4099" width="85.21875" style="8" customWidth="1"/>
    <col min="4100" max="4102" width="16.77734375" style="8" customWidth="1"/>
    <col min="4103" max="4103" width="35.44140625" style="8" customWidth="1"/>
    <col min="4104" max="4104" width="16.77734375" style="8" customWidth="1"/>
    <col min="4105" max="4105" width="15.21875" style="8" customWidth="1"/>
    <col min="4106" max="4106" width="2.44140625" style="8" customWidth="1"/>
    <col min="4107" max="4107" width="13.21875" style="8" customWidth="1"/>
    <col min="4108" max="4108" width="15" style="8" customWidth="1"/>
    <col min="4109" max="4110" width="13.77734375" style="8" customWidth="1"/>
    <col min="4111" max="4112" width="7.77734375" style="8" customWidth="1"/>
    <col min="4113" max="4113" width="10.21875" style="8" customWidth="1"/>
    <col min="4114" max="4114" width="3.77734375" style="8" customWidth="1"/>
    <col min="4115" max="4115" width="10.21875" style="8" customWidth="1"/>
    <col min="4116" max="4116" width="3" style="8" customWidth="1"/>
    <col min="4117" max="4117" width="12.77734375" style="8" customWidth="1"/>
    <col min="4118" max="4118" width="9.77734375" style="8" bestFit="1" customWidth="1"/>
    <col min="4119" max="4122" width="12.77734375" style="8" customWidth="1"/>
    <col min="4123" max="4352" width="11.44140625" style="8"/>
    <col min="4353" max="4353" width="11.21875" style="8" customWidth="1"/>
    <col min="4354" max="4354" width="0" style="8" hidden="1" customWidth="1"/>
    <col min="4355" max="4355" width="85.21875" style="8" customWidth="1"/>
    <col min="4356" max="4358" width="16.77734375" style="8" customWidth="1"/>
    <col min="4359" max="4359" width="35.44140625" style="8" customWidth="1"/>
    <col min="4360" max="4360" width="16.77734375" style="8" customWidth="1"/>
    <col min="4361" max="4361" width="15.21875" style="8" customWidth="1"/>
    <col min="4362" max="4362" width="2.44140625" style="8" customWidth="1"/>
    <col min="4363" max="4363" width="13.21875" style="8" customWidth="1"/>
    <col min="4364" max="4364" width="15" style="8" customWidth="1"/>
    <col min="4365" max="4366" width="13.77734375" style="8" customWidth="1"/>
    <col min="4367" max="4368" width="7.77734375" style="8" customWidth="1"/>
    <col min="4369" max="4369" width="10.21875" style="8" customWidth="1"/>
    <col min="4370" max="4370" width="3.77734375" style="8" customWidth="1"/>
    <col min="4371" max="4371" width="10.21875" style="8" customWidth="1"/>
    <col min="4372" max="4372" width="3" style="8" customWidth="1"/>
    <col min="4373" max="4373" width="12.77734375" style="8" customWidth="1"/>
    <col min="4374" max="4374" width="9.77734375" style="8" bestFit="1" customWidth="1"/>
    <col min="4375" max="4378" width="12.77734375" style="8" customWidth="1"/>
    <col min="4379" max="4608" width="11.44140625" style="8"/>
    <col min="4609" max="4609" width="11.21875" style="8" customWidth="1"/>
    <col min="4610" max="4610" width="0" style="8" hidden="1" customWidth="1"/>
    <col min="4611" max="4611" width="85.21875" style="8" customWidth="1"/>
    <col min="4612" max="4614" width="16.77734375" style="8" customWidth="1"/>
    <col min="4615" max="4615" width="35.44140625" style="8" customWidth="1"/>
    <col min="4616" max="4616" width="16.77734375" style="8" customWidth="1"/>
    <col min="4617" max="4617" width="15.21875" style="8" customWidth="1"/>
    <col min="4618" max="4618" width="2.44140625" style="8" customWidth="1"/>
    <col min="4619" max="4619" width="13.21875" style="8" customWidth="1"/>
    <col min="4620" max="4620" width="15" style="8" customWidth="1"/>
    <col min="4621" max="4622" width="13.77734375" style="8" customWidth="1"/>
    <col min="4623" max="4624" width="7.77734375" style="8" customWidth="1"/>
    <col min="4625" max="4625" width="10.21875" style="8" customWidth="1"/>
    <col min="4626" max="4626" width="3.77734375" style="8" customWidth="1"/>
    <col min="4627" max="4627" width="10.21875" style="8" customWidth="1"/>
    <col min="4628" max="4628" width="3" style="8" customWidth="1"/>
    <col min="4629" max="4629" width="12.77734375" style="8" customWidth="1"/>
    <col min="4630" max="4630" width="9.77734375" style="8" bestFit="1" customWidth="1"/>
    <col min="4631" max="4634" width="12.77734375" style="8" customWidth="1"/>
    <col min="4635" max="4864" width="11.44140625" style="8"/>
    <col min="4865" max="4865" width="11.21875" style="8" customWidth="1"/>
    <col min="4866" max="4866" width="0" style="8" hidden="1" customWidth="1"/>
    <col min="4867" max="4867" width="85.21875" style="8" customWidth="1"/>
    <col min="4868" max="4870" width="16.77734375" style="8" customWidth="1"/>
    <col min="4871" max="4871" width="35.44140625" style="8" customWidth="1"/>
    <col min="4872" max="4872" width="16.77734375" style="8" customWidth="1"/>
    <col min="4873" max="4873" width="15.21875" style="8" customWidth="1"/>
    <col min="4874" max="4874" width="2.44140625" style="8" customWidth="1"/>
    <col min="4875" max="4875" width="13.21875" style="8" customWidth="1"/>
    <col min="4876" max="4876" width="15" style="8" customWidth="1"/>
    <col min="4877" max="4878" width="13.77734375" style="8" customWidth="1"/>
    <col min="4879" max="4880" width="7.77734375" style="8" customWidth="1"/>
    <col min="4881" max="4881" width="10.21875" style="8" customWidth="1"/>
    <col min="4882" max="4882" width="3.77734375" style="8" customWidth="1"/>
    <col min="4883" max="4883" width="10.21875" style="8" customWidth="1"/>
    <col min="4884" max="4884" width="3" style="8" customWidth="1"/>
    <col min="4885" max="4885" width="12.77734375" style="8" customWidth="1"/>
    <col min="4886" max="4886" width="9.77734375" style="8" bestFit="1" customWidth="1"/>
    <col min="4887" max="4890" width="12.77734375" style="8" customWidth="1"/>
    <col min="4891" max="5120" width="11.44140625" style="8"/>
    <col min="5121" max="5121" width="11.21875" style="8" customWidth="1"/>
    <col min="5122" max="5122" width="0" style="8" hidden="1" customWidth="1"/>
    <col min="5123" max="5123" width="85.21875" style="8" customWidth="1"/>
    <col min="5124" max="5126" width="16.77734375" style="8" customWidth="1"/>
    <col min="5127" max="5127" width="35.44140625" style="8" customWidth="1"/>
    <col min="5128" max="5128" width="16.77734375" style="8" customWidth="1"/>
    <col min="5129" max="5129" width="15.21875" style="8" customWidth="1"/>
    <col min="5130" max="5130" width="2.44140625" style="8" customWidth="1"/>
    <col min="5131" max="5131" width="13.21875" style="8" customWidth="1"/>
    <col min="5132" max="5132" width="15" style="8" customWidth="1"/>
    <col min="5133" max="5134" width="13.77734375" style="8" customWidth="1"/>
    <col min="5135" max="5136" width="7.77734375" style="8" customWidth="1"/>
    <col min="5137" max="5137" width="10.21875" style="8" customWidth="1"/>
    <col min="5138" max="5138" width="3.77734375" style="8" customWidth="1"/>
    <col min="5139" max="5139" width="10.21875" style="8" customWidth="1"/>
    <col min="5140" max="5140" width="3" style="8" customWidth="1"/>
    <col min="5141" max="5141" width="12.77734375" style="8" customWidth="1"/>
    <col min="5142" max="5142" width="9.77734375" style="8" bestFit="1" customWidth="1"/>
    <col min="5143" max="5146" width="12.77734375" style="8" customWidth="1"/>
    <col min="5147" max="5376" width="11.44140625" style="8"/>
    <col min="5377" max="5377" width="11.21875" style="8" customWidth="1"/>
    <col min="5378" max="5378" width="0" style="8" hidden="1" customWidth="1"/>
    <col min="5379" max="5379" width="85.21875" style="8" customWidth="1"/>
    <col min="5380" max="5382" width="16.77734375" style="8" customWidth="1"/>
    <col min="5383" max="5383" width="35.44140625" style="8" customWidth="1"/>
    <col min="5384" max="5384" width="16.77734375" style="8" customWidth="1"/>
    <col min="5385" max="5385" width="15.21875" style="8" customWidth="1"/>
    <col min="5386" max="5386" width="2.44140625" style="8" customWidth="1"/>
    <col min="5387" max="5387" width="13.21875" style="8" customWidth="1"/>
    <col min="5388" max="5388" width="15" style="8" customWidth="1"/>
    <col min="5389" max="5390" width="13.77734375" style="8" customWidth="1"/>
    <col min="5391" max="5392" width="7.77734375" style="8" customWidth="1"/>
    <col min="5393" max="5393" width="10.21875" style="8" customWidth="1"/>
    <col min="5394" max="5394" width="3.77734375" style="8" customWidth="1"/>
    <col min="5395" max="5395" width="10.21875" style="8" customWidth="1"/>
    <col min="5396" max="5396" width="3" style="8" customWidth="1"/>
    <col min="5397" max="5397" width="12.77734375" style="8" customWidth="1"/>
    <col min="5398" max="5398" width="9.77734375" style="8" bestFit="1" customWidth="1"/>
    <col min="5399" max="5402" width="12.77734375" style="8" customWidth="1"/>
    <col min="5403" max="5632" width="11.44140625" style="8"/>
    <col min="5633" max="5633" width="11.21875" style="8" customWidth="1"/>
    <col min="5634" max="5634" width="0" style="8" hidden="1" customWidth="1"/>
    <col min="5635" max="5635" width="85.21875" style="8" customWidth="1"/>
    <col min="5636" max="5638" width="16.77734375" style="8" customWidth="1"/>
    <col min="5639" max="5639" width="35.44140625" style="8" customWidth="1"/>
    <col min="5640" max="5640" width="16.77734375" style="8" customWidth="1"/>
    <col min="5641" max="5641" width="15.21875" style="8" customWidth="1"/>
    <col min="5642" max="5642" width="2.44140625" style="8" customWidth="1"/>
    <col min="5643" max="5643" width="13.21875" style="8" customWidth="1"/>
    <col min="5644" max="5644" width="15" style="8" customWidth="1"/>
    <col min="5645" max="5646" width="13.77734375" style="8" customWidth="1"/>
    <col min="5647" max="5648" width="7.77734375" style="8" customWidth="1"/>
    <col min="5649" max="5649" width="10.21875" style="8" customWidth="1"/>
    <col min="5650" max="5650" width="3.77734375" style="8" customWidth="1"/>
    <col min="5651" max="5651" width="10.21875" style="8" customWidth="1"/>
    <col min="5652" max="5652" width="3" style="8" customWidth="1"/>
    <col min="5653" max="5653" width="12.77734375" style="8" customWidth="1"/>
    <col min="5654" max="5654" width="9.77734375" style="8" bestFit="1" customWidth="1"/>
    <col min="5655" max="5658" width="12.77734375" style="8" customWidth="1"/>
    <col min="5659" max="5888" width="11.44140625" style="8"/>
    <col min="5889" max="5889" width="11.21875" style="8" customWidth="1"/>
    <col min="5890" max="5890" width="0" style="8" hidden="1" customWidth="1"/>
    <col min="5891" max="5891" width="85.21875" style="8" customWidth="1"/>
    <col min="5892" max="5894" width="16.77734375" style="8" customWidth="1"/>
    <col min="5895" max="5895" width="35.44140625" style="8" customWidth="1"/>
    <col min="5896" max="5896" width="16.77734375" style="8" customWidth="1"/>
    <col min="5897" max="5897" width="15.21875" style="8" customWidth="1"/>
    <col min="5898" max="5898" width="2.44140625" style="8" customWidth="1"/>
    <col min="5899" max="5899" width="13.21875" style="8" customWidth="1"/>
    <col min="5900" max="5900" width="15" style="8" customWidth="1"/>
    <col min="5901" max="5902" width="13.77734375" style="8" customWidth="1"/>
    <col min="5903" max="5904" width="7.77734375" style="8" customWidth="1"/>
    <col min="5905" max="5905" width="10.21875" style="8" customWidth="1"/>
    <col min="5906" max="5906" width="3.77734375" style="8" customWidth="1"/>
    <col min="5907" max="5907" width="10.21875" style="8" customWidth="1"/>
    <col min="5908" max="5908" width="3" style="8" customWidth="1"/>
    <col min="5909" max="5909" width="12.77734375" style="8" customWidth="1"/>
    <col min="5910" max="5910" width="9.77734375" style="8" bestFit="1" customWidth="1"/>
    <col min="5911" max="5914" width="12.77734375" style="8" customWidth="1"/>
    <col min="5915" max="6144" width="11.44140625" style="8"/>
    <col min="6145" max="6145" width="11.21875" style="8" customWidth="1"/>
    <col min="6146" max="6146" width="0" style="8" hidden="1" customWidth="1"/>
    <col min="6147" max="6147" width="85.21875" style="8" customWidth="1"/>
    <col min="6148" max="6150" width="16.77734375" style="8" customWidth="1"/>
    <col min="6151" max="6151" width="35.44140625" style="8" customWidth="1"/>
    <col min="6152" max="6152" width="16.77734375" style="8" customWidth="1"/>
    <col min="6153" max="6153" width="15.21875" style="8" customWidth="1"/>
    <col min="6154" max="6154" width="2.44140625" style="8" customWidth="1"/>
    <col min="6155" max="6155" width="13.21875" style="8" customWidth="1"/>
    <col min="6156" max="6156" width="15" style="8" customWidth="1"/>
    <col min="6157" max="6158" width="13.77734375" style="8" customWidth="1"/>
    <col min="6159" max="6160" width="7.77734375" style="8" customWidth="1"/>
    <col min="6161" max="6161" width="10.21875" style="8" customWidth="1"/>
    <col min="6162" max="6162" width="3.77734375" style="8" customWidth="1"/>
    <col min="6163" max="6163" width="10.21875" style="8" customWidth="1"/>
    <col min="6164" max="6164" width="3" style="8" customWidth="1"/>
    <col min="6165" max="6165" width="12.77734375" style="8" customWidth="1"/>
    <col min="6166" max="6166" width="9.77734375" style="8" bestFit="1" customWidth="1"/>
    <col min="6167" max="6170" width="12.77734375" style="8" customWidth="1"/>
    <col min="6171" max="6400" width="11.44140625" style="8"/>
    <col min="6401" max="6401" width="11.21875" style="8" customWidth="1"/>
    <col min="6402" max="6402" width="0" style="8" hidden="1" customWidth="1"/>
    <col min="6403" max="6403" width="85.21875" style="8" customWidth="1"/>
    <col min="6404" max="6406" width="16.77734375" style="8" customWidth="1"/>
    <col min="6407" max="6407" width="35.44140625" style="8" customWidth="1"/>
    <col min="6408" max="6408" width="16.77734375" style="8" customWidth="1"/>
    <col min="6409" max="6409" width="15.21875" style="8" customWidth="1"/>
    <col min="6410" max="6410" width="2.44140625" style="8" customWidth="1"/>
    <col min="6411" max="6411" width="13.21875" style="8" customWidth="1"/>
    <col min="6412" max="6412" width="15" style="8" customWidth="1"/>
    <col min="6413" max="6414" width="13.77734375" style="8" customWidth="1"/>
    <col min="6415" max="6416" width="7.77734375" style="8" customWidth="1"/>
    <col min="6417" max="6417" width="10.21875" style="8" customWidth="1"/>
    <col min="6418" max="6418" width="3.77734375" style="8" customWidth="1"/>
    <col min="6419" max="6419" width="10.21875" style="8" customWidth="1"/>
    <col min="6420" max="6420" width="3" style="8" customWidth="1"/>
    <col min="6421" max="6421" width="12.77734375" style="8" customWidth="1"/>
    <col min="6422" max="6422" width="9.77734375" style="8" bestFit="1" customWidth="1"/>
    <col min="6423" max="6426" width="12.77734375" style="8" customWidth="1"/>
    <col min="6427" max="6656" width="11.44140625" style="8"/>
    <col min="6657" max="6657" width="11.21875" style="8" customWidth="1"/>
    <col min="6658" max="6658" width="0" style="8" hidden="1" customWidth="1"/>
    <col min="6659" max="6659" width="85.21875" style="8" customWidth="1"/>
    <col min="6660" max="6662" width="16.77734375" style="8" customWidth="1"/>
    <col min="6663" max="6663" width="35.44140625" style="8" customWidth="1"/>
    <col min="6664" max="6664" width="16.77734375" style="8" customWidth="1"/>
    <col min="6665" max="6665" width="15.21875" style="8" customWidth="1"/>
    <col min="6666" max="6666" width="2.44140625" style="8" customWidth="1"/>
    <col min="6667" max="6667" width="13.21875" style="8" customWidth="1"/>
    <col min="6668" max="6668" width="15" style="8" customWidth="1"/>
    <col min="6669" max="6670" width="13.77734375" style="8" customWidth="1"/>
    <col min="6671" max="6672" width="7.77734375" style="8" customWidth="1"/>
    <col min="6673" max="6673" width="10.21875" style="8" customWidth="1"/>
    <col min="6674" max="6674" width="3.77734375" style="8" customWidth="1"/>
    <col min="6675" max="6675" width="10.21875" style="8" customWidth="1"/>
    <col min="6676" max="6676" width="3" style="8" customWidth="1"/>
    <col min="6677" max="6677" width="12.77734375" style="8" customWidth="1"/>
    <col min="6678" max="6678" width="9.77734375" style="8" bestFit="1" customWidth="1"/>
    <col min="6679" max="6682" width="12.77734375" style="8" customWidth="1"/>
    <col min="6683" max="6912" width="11.44140625" style="8"/>
    <col min="6913" max="6913" width="11.21875" style="8" customWidth="1"/>
    <col min="6914" max="6914" width="0" style="8" hidden="1" customWidth="1"/>
    <col min="6915" max="6915" width="85.21875" style="8" customWidth="1"/>
    <col min="6916" max="6918" width="16.77734375" style="8" customWidth="1"/>
    <col min="6919" max="6919" width="35.44140625" style="8" customWidth="1"/>
    <col min="6920" max="6920" width="16.77734375" style="8" customWidth="1"/>
    <col min="6921" max="6921" width="15.21875" style="8" customWidth="1"/>
    <col min="6922" max="6922" width="2.44140625" style="8" customWidth="1"/>
    <col min="6923" max="6923" width="13.21875" style="8" customWidth="1"/>
    <col min="6924" max="6924" width="15" style="8" customWidth="1"/>
    <col min="6925" max="6926" width="13.77734375" style="8" customWidth="1"/>
    <col min="6927" max="6928" width="7.77734375" style="8" customWidth="1"/>
    <col min="6929" max="6929" width="10.21875" style="8" customWidth="1"/>
    <col min="6930" max="6930" width="3.77734375" style="8" customWidth="1"/>
    <col min="6931" max="6931" width="10.21875" style="8" customWidth="1"/>
    <col min="6932" max="6932" width="3" style="8" customWidth="1"/>
    <col min="6933" max="6933" width="12.77734375" style="8" customWidth="1"/>
    <col min="6934" max="6934" width="9.77734375" style="8" bestFit="1" customWidth="1"/>
    <col min="6935" max="6938" width="12.77734375" style="8" customWidth="1"/>
    <col min="6939" max="7168" width="11.44140625" style="8"/>
    <col min="7169" max="7169" width="11.21875" style="8" customWidth="1"/>
    <col min="7170" max="7170" width="0" style="8" hidden="1" customWidth="1"/>
    <col min="7171" max="7171" width="85.21875" style="8" customWidth="1"/>
    <col min="7172" max="7174" width="16.77734375" style="8" customWidth="1"/>
    <col min="7175" max="7175" width="35.44140625" style="8" customWidth="1"/>
    <col min="7176" max="7176" width="16.77734375" style="8" customWidth="1"/>
    <col min="7177" max="7177" width="15.21875" style="8" customWidth="1"/>
    <col min="7178" max="7178" width="2.44140625" style="8" customWidth="1"/>
    <col min="7179" max="7179" width="13.21875" style="8" customWidth="1"/>
    <col min="7180" max="7180" width="15" style="8" customWidth="1"/>
    <col min="7181" max="7182" width="13.77734375" style="8" customWidth="1"/>
    <col min="7183" max="7184" width="7.77734375" style="8" customWidth="1"/>
    <col min="7185" max="7185" width="10.21875" style="8" customWidth="1"/>
    <col min="7186" max="7186" width="3.77734375" style="8" customWidth="1"/>
    <col min="7187" max="7187" width="10.21875" style="8" customWidth="1"/>
    <col min="7188" max="7188" width="3" style="8" customWidth="1"/>
    <col min="7189" max="7189" width="12.77734375" style="8" customWidth="1"/>
    <col min="7190" max="7190" width="9.77734375" style="8" bestFit="1" customWidth="1"/>
    <col min="7191" max="7194" width="12.77734375" style="8" customWidth="1"/>
    <col min="7195" max="7424" width="11.44140625" style="8"/>
    <col min="7425" max="7425" width="11.21875" style="8" customWidth="1"/>
    <col min="7426" max="7426" width="0" style="8" hidden="1" customWidth="1"/>
    <col min="7427" max="7427" width="85.21875" style="8" customWidth="1"/>
    <col min="7428" max="7430" width="16.77734375" style="8" customWidth="1"/>
    <col min="7431" max="7431" width="35.44140625" style="8" customWidth="1"/>
    <col min="7432" max="7432" width="16.77734375" style="8" customWidth="1"/>
    <col min="7433" max="7433" width="15.21875" style="8" customWidth="1"/>
    <col min="7434" max="7434" width="2.44140625" style="8" customWidth="1"/>
    <col min="7435" max="7435" width="13.21875" style="8" customWidth="1"/>
    <col min="7436" max="7436" width="15" style="8" customWidth="1"/>
    <col min="7437" max="7438" width="13.77734375" style="8" customWidth="1"/>
    <col min="7439" max="7440" width="7.77734375" style="8" customWidth="1"/>
    <col min="7441" max="7441" width="10.21875" style="8" customWidth="1"/>
    <col min="7442" max="7442" width="3.77734375" style="8" customWidth="1"/>
    <col min="7443" max="7443" width="10.21875" style="8" customWidth="1"/>
    <col min="7444" max="7444" width="3" style="8" customWidth="1"/>
    <col min="7445" max="7445" width="12.77734375" style="8" customWidth="1"/>
    <col min="7446" max="7446" width="9.77734375" style="8" bestFit="1" customWidth="1"/>
    <col min="7447" max="7450" width="12.77734375" style="8" customWidth="1"/>
    <col min="7451" max="7680" width="11.44140625" style="8"/>
    <col min="7681" max="7681" width="11.21875" style="8" customWidth="1"/>
    <col min="7682" max="7682" width="0" style="8" hidden="1" customWidth="1"/>
    <col min="7683" max="7683" width="85.21875" style="8" customWidth="1"/>
    <col min="7684" max="7686" width="16.77734375" style="8" customWidth="1"/>
    <col min="7687" max="7687" width="35.44140625" style="8" customWidth="1"/>
    <col min="7688" max="7688" width="16.77734375" style="8" customWidth="1"/>
    <col min="7689" max="7689" width="15.21875" style="8" customWidth="1"/>
    <col min="7690" max="7690" width="2.44140625" style="8" customWidth="1"/>
    <col min="7691" max="7691" width="13.21875" style="8" customWidth="1"/>
    <col min="7692" max="7692" width="15" style="8" customWidth="1"/>
    <col min="7693" max="7694" width="13.77734375" style="8" customWidth="1"/>
    <col min="7695" max="7696" width="7.77734375" style="8" customWidth="1"/>
    <col min="7697" max="7697" width="10.21875" style="8" customWidth="1"/>
    <col min="7698" max="7698" width="3.77734375" style="8" customWidth="1"/>
    <col min="7699" max="7699" width="10.21875" style="8" customWidth="1"/>
    <col min="7700" max="7700" width="3" style="8" customWidth="1"/>
    <col min="7701" max="7701" width="12.77734375" style="8" customWidth="1"/>
    <col min="7702" max="7702" width="9.77734375" style="8" bestFit="1" customWidth="1"/>
    <col min="7703" max="7706" width="12.77734375" style="8" customWidth="1"/>
    <col min="7707" max="7936" width="11.44140625" style="8"/>
    <col min="7937" max="7937" width="11.21875" style="8" customWidth="1"/>
    <col min="7938" max="7938" width="0" style="8" hidden="1" customWidth="1"/>
    <col min="7939" max="7939" width="85.21875" style="8" customWidth="1"/>
    <col min="7940" max="7942" width="16.77734375" style="8" customWidth="1"/>
    <col min="7943" max="7943" width="35.44140625" style="8" customWidth="1"/>
    <col min="7944" max="7944" width="16.77734375" style="8" customWidth="1"/>
    <col min="7945" max="7945" width="15.21875" style="8" customWidth="1"/>
    <col min="7946" max="7946" width="2.44140625" style="8" customWidth="1"/>
    <col min="7947" max="7947" width="13.21875" style="8" customWidth="1"/>
    <col min="7948" max="7948" width="15" style="8" customWidth="1"/>
    <col min="7949" max="7950" width="13.77734375" style="8" customWidth="1"/>
    <col min="7951" max="7952" width="7.77734375" style="8" customWidth="1"/>
    <col min="7953" max="7953" width="10.21875" style="8" customWidth="1"/>
    <col min="7954" max="7954" width="3.77734375" style="8" customWidth="1"/>
    <col min="7955" max="7955" width="10.21875" style="8" customWidth="1"/>
    <col min="7956" max="7956" width="3" style="8" customWidth="1"/>
    <col min="7957" max="7957" width="12.77734375" style="8" customWidth="1"/>
    <col min="7958" max="7958" width="9.77734375" style="8" bestFit="1" customWidth="1"/>
    <col min="7959" max="7962" width="12.77734375" style="8" customWidth="1"/>
    <col min="7963" max="8192" width="11.44140625" style="8"/>
    <col min="8193" max="8193" width="11.21875" style="8" customWidth="1"/>
    <col min="8194" max="8194" width="0" style="8" hidden="1" customWidth="1"/>
    <col min="8195" max="8195" width="85.21875" style="8" customWidth="1"/>
    <col min="8196" max="8198" width="16.77734375" style="8" customWidth="1"/>
    <col min="8199" max="8199" width="35.44140625" style="8" customWidth="1"/>
    <col min="8200" max="8200" width="16.77734375" style="8" customWidth="1"/>
    <col min="8201" max="8201" width="15.21875" style="8" customWidth="1"/>
    <col min="8202" max="8202" width="2.44140625" style="8" customWidth="1"/>
    <col min="8203" max="8203" width="13.21875" style="8" customWidth="1"/>
    <col min="8204" max="8204" width="15" style="8" customWidth="1"/>
    <col min="8205" max="8206" width="13.77734375" style="8" customWidth="1"/>
    <col min="8207" max="8208" width="7.77734375" style="8" customWidth="1"/>
    <col min="8209" max="8209" width="10.21875" style="8" customWidth="1"/>
    <col min="8210" max="8210" width="3.77734375" style="8" customWidth="1"/>
    <col min="8211" max="8211" width="10.21875" style="8" customWidth="1"/>
    <col min="8212" max="8212" width="3" style="8" customWidth="1"/>
    <col min="8213" max="8213" width="12.77734375" style="8" customWidth="1"/>
    <col min="8214" max="8214" width="9.77734375" style="8" bestFit="1" customWidth="1"/>
    <col min="8215" max="8218" width="12.77734375" style="8" customWidth="1"/>
    <col min="8219" max="8448" width="11.44140625" style="8"/>
    <col min="8449" max="8449" width="11.21875" style="8" customWidth="1"/>
    <col min="8450" max="8450" width="0" style="8" hidden="1" customWidth="1"/>
    <col min="8451" max="8451" width="85.21875" style="8" customWidth="1"/>
    <col min="8452" max="8454" width="16.77734375" style="8" customWidth="1"/>
    <col min="8455" max="8455" width="35.44140625" style="8" customWidth="1"/>
    <col min="8456" max="8456" width="16.77734375" style="8" customWidth="1"/>
    <col min="8457" max="8457" width="15.21875" style="8" customWidth="1"/>
    <col min="8458" max="8458" width="2.44140625" style="8" customWidth="1"/>
    <col min="8459" max="8459" width="13.21875" style="8" customWidth="1"/>
    <col min="8460" max="8460" width="15" style="8" customWidth="1"/>
    <col min="8461" max="8462" width="13.77734375" style="8" customWidth="1"/>
    <col min="8463" max="8464" width="7.77734375" style="8" customWidth="1"/>
    <col min="8465" max="8465" width="10.21875" style="8" customWidth="1"/>
    <col min="8466" max="8466" width="3.77734375" style="8" customWidth="1"/>
    <col min="8467" max="8467" width="10.21875" style="8" customWidth="1"/>
    <col min="8468" max="8468" width="3" style="8" customWidth="1"/>
    <col min="8469" max="8469" width="12.77734375" style="8" customWidth="1"/>
    <col min="8470" max="8470" width="9.77734375" style="8" bestFit="1" customWidth="1"/>
    <col min="8471" max="8474" width="12.77734375" style="8" customWidth="1"/>
    <col min="8475" max="8704" width="11.44140625" style="8"/>
    <col min="8705" max="8705" width="11.21875" style="8" customWidth="1"/>
    <col min="8706" max="8706" width="0" style="8" hidden="1" customWidth="1"/>
    <col min="8707" max="8707" width="85.21875" style="8" customWidth="1"/>
    <col min="8708" max="8710" width="16.77734375" style="8" customWidth="1"/>
    <col min="8711" max="8711" width="35.44140625" style="8" customWidth="1"/>
    <col min="8712" max="8712" width="16.77734375" style="8" customWidth="1"/>
    <col min="8713" max="8713" width="15.21875" style="8" customWidth="1"/>
    <col min="8714" max="8714" width="2.44140625" style="8" customWidth="1"/>
    <col min="8715" max="8715" width="13.21875" style="8" customWidth="1"/>
    <col min="8716" max="8716" width="15" style="8" customWidth="1"/>
    <col min="8717" max="8718" width="13.77734375" style="8" customWidth="1"/>
    <col min="8719" max="8720" width="7.77734375" style="8" customWidth="1"/>
    <col min="8721" max="8721" width="10.21875" style="8" customWidth="1"/>
    <col min="8722" max="8722" width="3.77734375" style="8" customWidth="1"/>
    <col min="8723" max="8723" width="10.21875" style="8" customWidth="1"/>
    <col min="8724" max="8724" width="3" style="8" customWidth="1"/>
    <col min="8725" max="8725" width="12.77734375" style="8" customWidth="1"/>
    <col min="8726" max="8726" width="9.77734375" style="8" bestFit="1" customWidth="1"/>
    <col min="8727" max="8730" width="12.77734375" style="8" customWidth="1"/>
    <col min="8731" max="8960" width="11.44140625" style="8"/>
    <col min="8961" max="8961" width="11.21875" style="8" customWidth="1"/>
    <col min="8962" max="8962" width="0" style="8" hidden="1" customWidth="1"/>
    <col min="8963" max="8963" width="85.21875" style="8" customWidth="1"/>
    <col min="8964" max="8966" width="16.77734375" style="8" customWidth="1"/>
    <col min="8967" max="8967" width="35.44140625" style="8" customWidth="1"/>
    <col min="8968" max="8968" width="16.77734375" style="8" customWidth="1"/>
    <col min="8969" max="8969" width="15.21875" style="8" customWidth="1"/>
    <col min="8970" max="8970" width="2.44140625" style="8" customWidth="1"/>
    <col min="8971" max="8971" width="13.21875" style="8" customWidth="1"/>
    <col min="8972" max="8972" width="15" style="8" customWidth="1"/>
    <col min="8973" max="8974" width="13.77734375" style="8" customWidth="1"/>
    <col min="8975" max="8976" width="7.77734375" style="8" customWidth="1"/>
    <col min="8977" max="8977" width="10.21875" style="8" customWidth="1"/>
    <col min="8978" max="8978" width="3.77734375" style="8" customWidth="1"/>
    <col min="8979" max="8979" width="10.21875" style="8" customWidth="1"/>
    <col min="8980" max="8980" width="3" style="8" customWidth="1"/>
    <col min="8981" max="8981" width="12.77734375" style="8" customWidth="1"/>
    <col min="8982" max="8982" width="9.77734375" style="8" bestFit="1" customWidth="1"/>
    <col min="8983" max="8986" width="12.77734375" style="8" customWidth="1"/>
    <col min="8987" max="9216" width="11.44140625" style="8"/>
    <col min="9217" max="9217" width="11.21875" style="8" customWidth="1"/>
    <col min="9218" max="9218" width="0" style="8" hidden="1" customWidth="1"/>
    <col min="9219" max="9219" width="85.21875" style="8" customWidth="1"/>
    <col min="9220" max="9222" width="16.77734375" style="8" customWidth="1"/>
    <col min="9223" max="9223" width="35.44140625" style="8" customWidth="1"/>
    <col min="9224" max="9224" width="16.77734375" style="8" customWidth="1"/>
    <col min="9225" max="9225" width="15.21875" style="8" customWidth="1"/>
    <col min="9226" max="9226" width="2.44140625" style="8" customWidth="1"/>
    <col min="9227" max="9227" width="13.21875" style="8" customWidth="1"/>
    <col min="9228" max="9228" width="15" style="8" customWidth="1"/>
    <col min="9229" max="9230" width="13.77734375" style="8" customWidth="1"/>
    <col min="9231" max="9232" width="7.77734375" style="8" customWidth="1"/>
    <col min="9233" max="9233" width="10.21875" style="8" customWidth="1"/>
    <col min="9234" max="9234" width="3.77734375" style="8" customWidth="1"/>
    <col min="9235" max="9235" width="10.21875" style="8" customWidth="1"/>
    <col min="9236" max="9236" width="3" style="8" customWidth="1"/>
    <col min="9237" max="9237" width="12.77734375" style="8" customWidth="1"/>
    <col min="9238" max="9238" width="9.77734375" style="8" bestFit="1" customWidth="1"/>
    <col min="9239" max="9242" width="12.77734375" style="8" customWidth="1"/>
    <col min="9243" max="9472" width="11.44140625" style="8"/>
    <col min="9473" max="9473" width="11.21875" style="8" customWidth="1"/>
    <col min="9474" max="9474" width="0" style="8" hidden="1" customWidth="1"/>
    <col min="9475" max="9475" width="85.21875" style="8" customWidth="1"/>
    <col min="9476" max="9478" width="16.77734375" style="8" customWidth="1"/>
    <col min="9479" max="9479" width="35.44140625" style="8" customWidth="1"/>
    <col min="9480" max="9480" width="16.77734375" style="8" customWidth="1"/>
    <col min="9481" max="9481" width="15.21875" style="8" customWidth="1"/>
    <col min="9482" max="9482" width="2.44140625" style="8" customWidth="1"/>
    <col min="9483" max="9483" width="13.21875" style="8" customWidth="1"/>
    <col min="9484" max="9484" width="15" style="8" customWidth="1"/>
    <col min="9485" max="9486" width="13.77734375" style="8" customWidth="1"/>
    <col min="9487" max="9488" width="7.77734375" style="8" customWidth="1"/>
    <col min="9489" max="9489" width="10.21875" style="8" customWidth="1"/>
    <col min="9490" max="9490" width="3.77734375" style="8" customWidth="1"/>
    <col min="9491" max="9491" width="10.21875" style="8" customWidth="1"/>
    <col min="9492" max="9492" width="3" style="8" customWidth="1"/>
    <col min="9493" max="9493" width="12.77734375" style="8" customWidth="1"/>
    <col min="9494" max="9494" width="9.77734375" style="8" bestFit="1" customWidth="1"/>
    <col min="9495" max="9498" width="12.77734375" style="8" customWidth="1"/>
    <col min="9499" max="9728" width="11.44140625" style="8"/>
    <col min="9729" max="9729" width="11.21875" style="8" customWidth="1"/>
    <col min="9730" max="9730" width="0" style="8" hidden="1" customWidth="1"/>
    <col min="9731" max="9731" width="85.21875" style="8" customWidth="1"/>
    <col min="9732" max="9734" width="16.77734375" style="8" customWidth="1"/>
    <col min="9735" max="9735" width="35.44140625" style="8" customWidth="1"/>
    <col min="9736" max="9736" width="16.77734375" style="8" customWidth="1"/>
    <col min="9737" max="9737" width="15.21875" style="8" customWidth="1"/>
    <col min="9738" max="9738" width="2.44140625" style="8" customWidth="1"/>
    <col min="9739" max="9739" width="13.21875" style="8" customWidth="1"/>
    <col min="9740" max="9740" width="15" style="8" customWidth="1"/>
    <col min="9741" max="9742" width="13.77734375" style="8" customWidth="1"/>
    <col min="9743" max="9744" width="7.77734375" style="8" customWidth="1"/>
    <col min="9745" max="9745" width="10.21875" style="8" customWidth="1"/>
    <col min="9746" max="9746" width="3.77734375" style="8" customWidth="1"/>
    <col min="9747" max="9747" width="10.21875" style="8" customWidth="1"/>
    <col min="9748" max="9748" width="3" style="8" customWidth="1"/>
    <col min="9749" max="9749" width="12.77734375" style="8" customWidth="1"/>
    <col min="9750" max="9750" width="9.77734375" style="8" bestFit="1" customWidth="1"/>
    <col min="9751" max="9754" width="12.77734375" style="8" customWidth="1"/>
    <col min="9755" max="9984" width="11.44140625" style="8"/>
    <col min="9985" max="9985" width="11.21875" style="8" customWidth="1"/>
    <col min="9986" max="9986" width="0" style="8" hidden="1" customWidth="1"/>
    <col min="9987" max="9987" width="85.21875" style="8" customWidth="1"/>
    <col min="9988" max="9990" width="16.77734375" style="8" customWidth="1"/>
    <col min="9991" max="9991" width="35.44140625" style="8" customWidth="1"/>
    <col min="9992" max="9992" width="16.77734375" style="8" customWidth="1"/>
    <col min="9993" max="9993" width="15.21875" style="8" customWidth="1"/>
    <col min="9994" max="9994" width="2.44140625" style="8" customWidth="1"/>
    <col min="9995" max="9995" width="13.21875" style="8" customWidth="1"/>
    <col min="9996" max="9996" width="15" style="8" customWidth="1"/>
    <col min="9997" max="9998" width="13.77734375" style="8" customWidth="1"/>
    <col min="9999" max="10000" width="7.77734375" style="8" customWidth="1"/>
    <col min="10001" max="10001" width="10.21875" style="8" customWidth="1"/>
    <col min="10002" max="10002" width="3.77734375" style="8" customWidth="1"/>
    <col min="10003" max="10003" width="10.21875" style="8" customWidth="1"/>
    <col min="10004" max="10004" width="3" style="8" customWidth="1"/>
    <col min="10005" max="10005" width="12.77734375" style="8" customWidth="1"/>
    <col min="10006" max="10006" width="9.77734375" style="8" bestFit="1" customWidth="1"/>
    <col min="10007" max="10010" width="12.77734375" style="8" customWidth="1"/>
    <col min="10011" max="10240" width="11.44140625" style="8"/>
    <col min="10241" max="10241" width="11.21875" style="8" customWidth="1"/>
    <col min="10242" max="10242" width="0" style="8" hidden="1" customWidth="1"/>
    <col min="10243" max="10243" width="85.21875" style="8" customWidth="1"/>
    <col min="10244" max="10246" width="16.77734375" style="8" customWidth="1"/>
    <col min="10247" max="10247" width="35.44140625" style="8" customWidth="1"/>
    <col min="10248" max="10248" width="16.77734375" style="8" customWidth="1"/>
    <col min="10249" max="10249" width="15.21875" style="8" customWidth="1"/>
    <col min="10250" max="10250" width="2.44140625" style="8" customWidth="1"/>
    <col min="10251" max="10251" width="13.21875" style="8" customWidth="1"/>
    <col min="10252" max="10252" width="15" style="8" customWidth="1"/>
    <col min="10253" max="10254" width="13.77734375" style="8" customWidth="1"/>
    <col min="10255" max="10256" width="7.77734375" style="8" customWidth="1"/>
    <col min="10257" max="10257" width="10.21875" style="8" customWidth="1"/>
    <col min="10258" max="10258" width="3.77734375" style="8" customWidth="1"/>
    <col min="10259" max="10259" width="10.21875" style="8" customWidth="1"/>
    <col min="10260" max="10260" width="3" style="8" customWidth="1"/>
    <col min="10261" max="10261" width="12.77734375" style="8" customWidth="1"/>
    <col min="10262" max="10262" width="9.77734375" style="8" bestFit="1" customWidth="1"/>
    <col min="10263" max="10266" width="12.77734375" style="8" customWidth="1"/>
    <col min="10267" max="10496" width="11.44140625" style="8"/>
    <col min="10497" max="10497" width="11.21875" style="8" customWidth="1"/>
    <col min="10498" max="10498" width="0" style="8" hidden="1" customWidth="1"/>
    <col min="10499" max="10499" width="85.21875" style="8" customWidth="1"/>
    <col min="10500" max="10502" width="16.77734375" style="8" customWidth="1"/>
    <col min="10503" max="10503" width="35.44140625" style="8" customWidth="1"/>
    <col min="10504" max="10504" width="16.77734375" style="8" customWidth="1"/>
    <col min="10505" max="10505" width="15.21875" style="8" customWidth="1"/>
    <col min="10506" max="10506" width="2.44140625" style="8" customWidth="1"/>
    <col min="10507" max="10507" width="13.21875" style="8" customWidth="1"/>
    <col min="10508" max="10508" width="15" style="8" customWidth="1"/>
    <col min="10509" max="10510" width="13.77734375" style="8" customWidth="1"/>
    <col min="10511" max="10512" width="7.77734375" style="8" customWidth="1"/>
    <col min="10513" max="10513" width="10.21875" style="8" customWidth="1"/>
    <col min="10514" max="10514" width="3.77734375" style="8" customWidth="1"/>
    <col min="10515" max="10515" width="10.21875" style="8" customWidth="1"/>
    <col min="10516" max="10516" width="3" style="8" customWidth="1"/>
    <col min="10517" max="10517" width="12.77734375" style="8" customWidth="1"/>
    <col min="10518" max="10518" width="9.77734375" style="8" bestFit="1" customWidth="1"/>
    <col min="10519" max="10522" width="12.77734375" style="8" customWidth="1"/>
    <col min="10523" max="10752" width="11.44140625" style="8"/>
    <col min="10753" max="10753" width="11.21875" style="8" customWidth="1"/>
    <col min="10754" max="10754" width="0" style="8" hidden="1" customWidth="1"/>
    <col min="10755" max="10755" width="85.21875" style="8" customWidth="1"/>
    <col min="10756" max="10758" width="16.77734375" style="8" customWidth="1"/>
    <col min="10759" max="10759" width="35.44140625" style="8" customWidth="1"/>
    <col min="10760" max="10760" width="16.77734375" style="8" customWidth="1"/>
    <col min="10761" max="10761" width="15.21875" style="8" customWidth="1"/>
    <col min="10762" max="10762" width="2.44140625" style="8" customWidth="1"/>
    <col min="10763" max="10763" width="13.21875" style="8" customWidth="1"/>
    <col min="10764" max="10764" width="15" style="8" customWidth="1"/>
    <col min="10765" max="10766" width="13.77734375" style="8" customWidth="1"/>
    <col min="10767" max="10768" width="7.77734375" style="8" customWidth="1"/>
    <col min="10769" max="10769" width="10.21875" style="8" customWidth="1"/>
    <col min="10770" max="10770" width="3.77734375" style="8" customWidth="1"/>
    <col min="10771" max="10771" width="10.21875" style="8" customWidth="1"/>
    <col min="10772" max="10772" width="3" style="8" customWidth="1"/>
    <col min="10773" max="10773" width="12.77734375" style="8" customWidth="1"/>
    <col min="10774" max="10774" width="9.77734375" style="8" bestFit="1" customWidth="1"/>
    <col min="10775" max="10778" width="12.77734375" style="8" customWidth="1"/>
    <col min="10779" max="11008" width="11.44140625" style="8"/>
    <col min="11009" max="11009" width="11.21875" style="8" customWidth="1"/>
    <col min="11010" max="11010" width="0" style="8" hidden="1" customWidth="1"/>
    <col min="11011" max="11011" width="85.21875" style="8" customWidth="1"/>
    <col min="11012" max="11014" width="16.77734375" style="8" customWidth="1"/>
    <col min="11015" max="11015" width="35.44140625" style="8" customWidth="1"/>
    <col min="11016" max="11016" width="16.77734375" style="8" customWidth="1"/>
    <col min="11017" max="11017" width="15.21875" style="8" customWidth="1"/>
    <col min="11018" max="11018" width="2.44140625" style="8" customWidth="1"/>
    <col min="11019" max="11019" width="13.21875" style="8" customWidth="1"/>
    <col min="11020" max="11020" width="15" style="8" customWidth="1"/>
    <col min="11021" max="11022" width="13.77734375" style="8" customWidth="1"/>
    <col min="11023" max="11024" width="7.77734375" style="8" customWidth="1"/>
    <col min="11025" max="11025" width="10.21875" style="8" customWidth="1"/>
    <col min="11026" max="11026" width="3.77734375" style="8" customWidth="1"/>
    <col min="11027" max="11027" width="10.21875" style="8" customWidth="1"/>
    <col min="11028" max="11028" width="3" style="8" customWidth="1"/>
    <col min="11029" max="11029" width="12.77734375" style="8" customWidth="1"/>
    <col min="11030" max="11030" width="9.77734375" style="8" bestFit="1" customWidth="1"/>
    <col min="11031" max="11034" width="12.77734375" style="8" customWidth="1"/>
    <col min="11035" max="11264" width="11.44140625" style="8"/>
    <col min="11265" max="11265" width="11.21875" style="8" customWidth="1"/>
    <col min="11266" max="11266" width="0" style="8" hidden="1" customWidth="1"/>
    <col min="11267" max="11267" width="85.21875" style="8" customWidth="1"/>
    <col min="11268" max="11270" width="16.77734375" style="8" customWidth="1"/>
    <col min="11271" max="11271" width="35.44140625" style="8" customWidth="1"/>
    <col min="11272" max="11272" width="16.77734375" style="8" customWidth="1"/>
    <col min="11273" max="11273" width="15.21875" style="8" customWidth="1"/>
    <col min="11274" max="11274" width="2.44140625" style="8" customWidth="1"/>
    <col min="11275" max="11275" width="13.21875" style="8" customWidth="1"/>
    <col min="11276" max="11276" width="15" style="8" customWidth="1"/>
    <col min="11277" max="11278" width="13.77734375" style="8" customWidth="1"/>
    <col min="11279" max="11280" width="7.77734375" style="8" customWidth="1"/>
    <col min="11281" max="11281" width="10.21875" style="8" customWidth="1"/>
    <col min="11282" max="11282" width="3.77734375" style="8" customWidth="1"/>
    <col min="11283" max="11283" width="10.21875" style="8" customWidth="1"/>
    <col min="11284" max="11284" width="3" style="8" customWidth="1"/>
    <col min="11285" max="11285" width="12.77734375" style="8" customWidth="1"/>
    <col min="11286" max="11286" width="9.77734375" style="8" bestFit="1" customWidth="1"/>
    <col min="11287" max="11290" width="12.77734375" style="8" customWidth="1"/>
    <col min="11291" max="11520" width="11.44140625" style="8"/>
    <col min="11521" max="11521" width="11.21875" style="8" customWidth="1"/>
    <col min="11522" max="11522" width="0" style="8" hidden="1" customWidth="1"/>
    <col min="11523" max="11523" width="85.21875" style="8" customWidth="1"/>
    <col min="11524" max="11526" width="16.77734375" style="8" customWidth="1"/>
    <col min="11527" max="11527" width="35.44140625" style="8" customWidth="1"/>
    <col min="11528" max="11528" width="16.77734375" style="8" customWidth="1"/>
    <col min="11529" max="11529" width="15.21875" style="8" customWidth="1"/>
    <col min="11530" max="11530" width="2.44140625" style="8" customWidth="1"/>
    <col min="11531" max="11531" width="13.21875" style="8" customWidth="1"/>
    <col min="11532" max="11532" width="15" style="8" customWidth="1"/>
    <col min="11533" max="11534" width="13.77734375" style="8" customWidth="1"/>
    <col min="11535" max="11536" width="7.77734375" style="8" customWidth="1"/>
    <col min="11537" max="11537" width="10.21875" style="8" customWidth="1"/>
    <col min="11538" max="11538" width="3.77734375" style="8" customWidth="1"/>
    <col min="11539" max="11539" width="10.21875" style="8" customWidth="1"/>
    <col min="11540" max="11540" width="3" style="8" customWidth="1"/>
    <col min="11541" max="11541" width="12.77734375" style="8" customWidth="1"/>
    <col min="11542" max="11542" width="9.77734375" style="8" bestFit="1" customWidth="1"/>
    <col min="11543" max="11546" width="12.77734375" style="8" customWidth="1"/>
    <col min="11547" max="11776" width="11.44140625" style="8"/>
    <col min="11777" max="11777" width="11.21875" style="8" customWidth="1"/>
    <col min="11778" max="11778" width="0" style="8" hidden="1" customWidth="1"/>
    <col min="11779" max="11779" width="85.21875" style="8" customWidth="1"/>
    <col min="11780" max="11782" width="16.77734375" style="8" customWidth="1"/>
    <col min="11783" max="11783" width="35.44140625" style="8" customWidth="1"/>
    <col min="11784" max="11784" width="16.77734375" style="8" customWidth="1"/>
    <col min="11785" max="11785" width="15.21875" style="8" customWidth="1"/>
    <col min="11786" max="11786" width="2.44140625" style="8" customWidth="1"/>
    <col min="11787" max="11787" width="13.21875" style="8" customWidth="1"/>
    <col min="11788" max="11788" width="15" style="8" customWidth="1"/>
    <col min="11789" max="11790" width="13.77734375" style="8" customWidth="1"/>
    <col min="11791" max="11792" width="7.77734375" style="8" customWidth="1"/>
    <col min="11793" max="11793" width="10.21875" style="8" customWidth="1"/>
    <col min="11794" max="11794" width="3.77734375" style="8" customWidth="1"/>
    <col min="11795" max="11795" width="10.21875" style="8" customWidth="1"/>
    <col min="11796" max="11796" width="3" style="8" customWidth="1"/>
    <col min="11797" max="11797" width="12.77734375" style="8" customWidth="1"/>
    <col min="11798" max="11798" width="9.77734375" style="8" bestFit="1" customWidth="1"/>
    <col min="11799" max="11802" width="12.77734375" style="8" customWidth="1"/>
    <col min="11803" max="12032" width="11.44140625" style="8"/>
    <col min="12033" max="12033" width="11.21875" style="8" customWidth="1"/>
    <col min="12034" max="12034" width="0" style="8" hidden="1" customWidth="1"/>
    <col min="12035" max="12035" width="85.21875" style="8" customWidth="1"/>
    <col min="12036" max="12038" width="16.77734375" style="8" customWidth="1"/>
    <col min="12039" max="12039" width="35.44140625" style="8" customWidth="1"/>
    <col min="12040" max="12040" width="16.77734375" style="8" customWidth="1"/>
    <col min="12041" max="12041" width="15.21875" style="8" customWidth="1"/>
    <col min="12042" max="12042" width="2.44140625" style="8" customWidth="1"/>
    <col min="12043" max="12043" width="13.21875" style="8" customWidth="1"/>
    <col min="12044" max="12044" width="15" style="8" customWidth="1"/>
    <col min="12045" max="12046" width="13.77734375" style="8" customWidth="1"/>
    <col min="12047" max="12048" width="7.77734375" style="8" customWidth="1"/>
    <col min="12049" max="12049" width="10.21875" style="8" customWidth="1"/>
    <col min="12050" max="12050" width="3.77734375" style="8" customWidth="1"/>
    <col min="12051" max="12051" width="10.21875" style="8" customWidth="1"/>
    <col min="12052" max="12052" width="3" style="8" customWidth="1"/>
    <col min="12053" max="12053" width="12.77734375" style="8" customWidth="1"/>
    <col min="12054" max="12054" width="9.77734375" style="8" bestFit="1" customWidth="1"/>
    <col min="12055" max="12058" width="12.77734375" style="8" customWidth="1"/>
    <col min="12059" max="12288" width="11.44140625" style="8"/>
    <col min="12289" max="12289" width="11.21875" style="8" customWidth="1"/>
    <col min="12290" max="12290" width="0" style="8" hidden="1" customWidth="1"/>
    <col min="12291" max="12291" width="85.21875" style="8" customWidth="1"/>
    <col min="12292" max="12294" width="16.77734375" style="8" customWidth="1"/>
    <col min="12295" max="12295" width="35.44140625" style="8" customWidth="1"/>
    <col min="12296" max="12296" width="16.77734375" style="8" customWidth="1"/>
    <col min="12297" max="12297" width="15.21875" style="8" customWidth="1"/>
    <col min="12298" max="12298" width="2.44140625" style="8" customWidth="1"/>
    <col min="12299" max="12299" width="13.21875" style="8" customWidth="1"/>
    <col min="12300" max="12300" width="15" style="8" customWidth="1"/>
    <col min="12301" max="12302" width="13.77734375" style="8" customWidth="1"/>
    <col min="12303" max="12304" width="7.77734375" style="8" customWidth="1"/>
    <col min="12305" max="12305" width="10.21875" style="8" customWidth="1"/>
    <col min="12306" max="12306" width="3.77734375" style="8" customWidth="1"/>
    <col min="12307" max="12307" width="10.21875" style="8" customWidth="1"/>
    <col min="12308" max="12308" width="3" style="8" customWidth="1"/>
    <col min="12309" max="12309" width="12.77734375" style="8" customWidth="1"/>
    <col min="12310" max="12310" width="9.77734375" style="8" bestFit="1" customWidth="1"/>
    <col min="12311" max="12314" width="12.77734375" style="8" customWidth="1"/>
    <col min="12315" max="12544" width="11.44140625" style="8"/>
    <col min="12545" max="12545" width="11.21875" style="8" customWidth="1"/>
    <col min="12546" max="12546" width="0" style="8" hidden="1" customWidth="1"/>
    <col min="12547" max="12547" width="85.21875" style="8" customWidth="1"/>
    <col min="12548" max="12550" width="16.77734375" style="8" customWidth="1"/>
    <col min="12551" max="12551" width="35.44140625" style="8" customWidth="1"/>
    <col min="12552" max="12552" width="16.77734375" style="8" customWidth="1"/>
    <col min="12553" max="12553" width="15.21875" style="8" customWidth="1"/>
    <col min="12554" max="12554" width="2.44140625" style="8" customWidth="1"/>
    <col min="12555" max="12555" width="13.21875" style="8" customWidth="1"/>
    <col min="12556" max="12556" width="15" style="8" customWidth="1"/>
    <col min="12557" max="12558" width="13.77734375" style="8" customWidth="1"/>
    <col min="12559" max="12560" width="7.77734375" style="8" customWidth="1"/>
    <col min="12561" max="12561" width="10.21875" style="8" customWidth="1"/>
    <col min="12562" max="12562" width="3.77734375" style="8" customWidth="1"/>
    <col min="12563" max="12563" width="10.21875" style="8" customWidth="1"/>
    <col min="12564" max="12564" width="3" style="8" customWidth="1"/>
    <col min="12565" max="12565" width="12.77734375" style="8" customWidth="1"/>
    <col min="12566" max="12566" width="9.77734375" style="8" bestFit="1" customWidth="1"/>
    <col min="12567" max="12570" width="12.77734375" style="8" customWidth="1"/>
    <col min="12571" max="12800" width="11.44140625" style="8"/>
    <col min="12801" max="12801" width="11.21875" style="8" customWidth="1"/>
    <col min="12802" max="12802" width="0" style="8" hidden="1" customWidth="1"/>
    <col min="12803" max="12803" width="85.21875" style="8" customWidth="1"/>
    <col min="12804" max="12806" width="16.77734375" style="8" customWidth="1"/>
    <col min="12807" max="12807" width="35.44140625" style="8" customWidth="1"/>
    <col min="12808" max="12808" width="16.77734375" style="8" customWidth="1"/>
    <col min="12809" max="12809" width="15.21875" style="8" customWidth="1"/>
    <col min="12810" max="12810" width="2.44140625" style="8" customWidth="1"/>
    <col min="12811" max="12811" width="13.21875" style="8" customWidth="1"/>
    <col min="12812" max="12812" width="15" style="8" customWidth="1"/>
    <col min="12813" max="12814" width="13.77734375" style="8" customWidth="1"/>
    <col min="12815" max="12816" width="7.77734375" style="8" customWidth="1"/>
    <col min="12817" max="12817" width="10.21875" style="8" customWidth="1"/>
    <col min="12818" max="12818" width="3.77734375" style="8" customWidth="1"/>
    <col min="12819" max="12819" width="10.21875" style="8" customWidth="1"/>
    <col min="12820" max="12820" width="3" style="8" customWidth="1"/>
    <col min="12821" max="12821" width="12.77734375" style="8" customWidth="1"/>
    <col min="12822" max="12822" width="9.77734375" style="8" bestFit="1" customWidth="1"/>
    <col min="12823" max="12826" width="12.77734375" style="8" customWidth="1"/>
    <col min="12827" max="13056" width="11.44140625" style="8"/>
    <col min="13057" max="13057" width="11.21875" style="8" customWidth="1"/>
    <col min="13058" max="13058" width="0" style="8" hidden="1" customWidth="1"/>
    <col min="13059" max="13059" width="85.21875" style="8" customWidth="1"/>
    <col min="13060" max="13062" width="16.77734375" style="8" customWidth="1"/>
    <col min="13063" max="13063" width="35.44140625" style="8" customWidth="1"/>
    <col min="13064" max="13064" width="16.77734375" style="8" customWidth="1"/>
    <col min="13065" max="13065" width="15.21875" style="8" customWidth="1"/>
    <col min="13066" max="13066" width="2.44140625" style="8" customWidth="1"/>
    <col min="13067" max="13067" width="13.21875" style="8" customWidth="1"/>
    <col min="13068" max="13068" width="15" style="8" customWidth="1"/>
    <col min="13069" max="13070" width="13.77734375" style="8" customWidth="1"/>
    <col min="13071" max="13072" width="7.77734375" style="8" customWidth="1"/>
    <col min="13073" max="13073" width="10.21875" style="8" customWidth="1"/>
    <col min="13074" max="13074" width="3.77734375" style="8" customWidth="1"/>
    <col min="13075" max="13075" width="10.21875" style="8" customWidth="1"/>
    <col min="13076" max="13076" width="3" style="8" customWidth="1"/>
    <col min="13077" max="13077" width="12.77734375" style="8" customWidth="1"/>
    <col min="13078" max="13078" width="9.77734375" style="8" bestFit="1" customWidth="1"/>
    <col min="13079" max="13082" width="12.77734375" style="8" customWidth="1"/>
    <col min="13083" max="13312" width="11.44140625" style="8"/>
    <col min="13313" max="13313" width="11.21875" style="8" customWidth="1"/>
    <col min="13314" max="13314" width="0" style="8" hidden="1" customWidth="1"/>
    <col min="13315" max="13315" width="85.21875" style="8" customWidth="1"/>
    <col min="13316" max="13318" width="16.77734375" style="8" customWidth="1"/>
    <col min="13319" max="13319" width="35.44140625" style="8" customWidth="1"/>
    <col min="13320" max="13320" width="16.77734375" style="8" customWidth="1"/>
    <col min="13321" max="13321" width="15.21875" style="8" customWidth="1"/>
    <col min="13322" max="13322" width="2.44140625" style="8" customWidth="1"/>
    <col min="13323" max="13323" width="13.21875" style="8" customWidth="1"/>
    <col min="13324" max="13324" width="15" style="8" customWidth="1"/>
    <col min="13325" max="13326" width="13.77734375" style="8" customWidth="1"/>
    <col min="13327" max="13328" width="7.77734375" style="8" customWidth="1"/>
    <col min="13329" max="13329" width="10.21875" style="8" customWidth="1"/>
    <col min="13330" max="13330" width="3.77734375" style="8" customWidth="1"/>
    <col min="13331" max="13331" width="10.21875" style="8" customWidth="1"/>
    <col min="13332" max="13332" width="3" style="8" customWidth="1"/>
    <col min="13333" max="13333" width="12.77734375" style="8" customWidth="1"/>
    <col min="13334" max="13334" width="9.77734375" style="8" bestFit="1" customWidth="1"/>
    <col min="13335" max="13338" width="12.77734375" style="8" customWidth="1"/>
    <col min="13339" max="13568" width="11.44140625" style="8"/>
    <col min="13569" max="13569" width="11.21875" style="8" customWidth="1"/>
    <col min="13570" max="13570" width="0" style="8" hidden="1" customWidth="1"/>
    <col min="13571" max="13571" width="85.21875" style="8" customWidth="1"/>
    <col min="13572" max="13574" width="16.77734375" style="8" customWidth="1"/>
    <col min="13575" max="13575" width="35.44140625" style="8" customWidth="1"/>
    <col min="13576" max="13576" width="16.77734375" style="8" customWidth="1"/>
    <col min="13577" max="13577" width="15.21875" style="8" customWidth="1"/>
    <col min="13578" max="13578" width="2.44140625" style="8" customWidth="1"/>
    <col min="13579" max="13579" width="13.21875" style="8" customWidth="1"/>
    <col min="13580" max="13580" width="15" style="8" customWidth="1"/>
    <col min="13581" max="13582" width="13.77734375" style="8" customWidth="1"/>
    <col min="13583" max="13584" width="7.77734375" style="8" customWidth="1"/>
    <col min="13585" max="13585" width="10.21875" style="8" customWidth="1"/>
    <col min="13586" max="13586" width="3.77734375" style="8" customWidth="1"/>
    <col min="13587" max="13587" width="10.21875" style="8" customWidth="1"/>
    <col min="13588" max="13588" width="3" style="8" customWidth="1"/>
    <col min="13589" max="13589" width="12.77734375" style="8" customWidth="1"/>
    <col min="13590" max="13590" width="9.77734375" style="8" bestFit="1" customWidth="1"/>
    <col min="13591" max="13594" width="12.77734375" style="8" customWidth="1"/>
    <col min="13595" max="13824" width="11.44140625" style="8"/>
    <col min="13825" max="13825" width="11.21875" style="8" customWidth="1"/>
    <col min="13826" max="13826" width="0" style="8" hidden="1" customWidth="1"/>
    <col min="13827" max="13827" width="85.21875" style="8" customWidth="1"/>
    <col min="13828" max="13830" width="16.77734375" style="8" customWidth="1"/>
    <col min="13831" max="13831" width="35.44140625" style="8" customWidth="1"/>
    <col min="13832" max="13832" width="16.77734375" style="8" customWidth="1"/>
    <col min="13833" max="13833" width="15.21875" style="8" customWidth="1"/>
    <col min="13834" max="13834" width="2.44140625" style="8" customWidth="1"/>
    <col min="13835" max="13835" width="13.21875" style="8" customWidth="1"/>
    <col min="13836" max="13836" width="15" style="8" customWidth="1"/>
    <col min="13837" max="13838" width="13.77734375" style="8" customWidth="1"/>
    <col min="13839" max="13840" width="7.77734375" style="8" customWidth="1"/>
    <col min="13841" max="13841" width="10.21875" style="8" customWidth="1"/>
    <col min="13842" max="13842" width="3.77734375" style="8" customWidth="1"/>
    <col min="13843" max="13843" width="10.21875" style="8" customWidth="1"/>
    <col min="13844" max="13844" width="3" style="8" customWidth="1"/>
    <col min="13845" max="13845" width="12.77734375" style="8" customWidth="1"/>
    <col min="13846" max="13846" width="9.77734375" style="8" bestFit="1" customWidth="1"/>
    <col min="13847" max="13850" width="12.77734375" style="8" customWidth="1"/>
    <col min="13851" max="14080" width="11.44140625" style="8"/>
    <col min="14081" max="14081" width="11.21875" style="8" customWidth="1"/>
    <col min="14082" max="14082" width="0" style="8" hidden="1" customWidth="1"/>
    <col min="14083" max="14083" width="85.21875" style="8" customWidth="1"/>
    <col min="14084" max="14086" width="16.77734375" style="8" customWidth="1"/>
    <col min="14087" max="14087" width="35.44140625" style="8" customWidth="1"/>
    <col min="14088" max="14088" width="16.77734375" style="8" customWidth="1"/>
    <col min="14089" max="14089" width="15.21875" style="8" customWidth="1"/>
    <col min="14090" max="14090" width="2.44140625" style="8" customWidth="1"/>
    <col min="14091" max="14091" width="13.21875" style="8" customWidth="1"/>
    <col min="14092" max="14092" width="15" style="8" customWidth="1"/>
    <col min="14093" max="14094" width="13.77734375" style="8" customWidth="1"/>
    <col min="14095" max="14096" width="7.77734375" style="8" customWidth="1"/>
    <col min="14097" max="14097" width="10.21875" style="8" customWidth="1"/>
    <col min="14098" max="14098" width="3.77734375" style="8" customWidth="1"/>
    <col min="14099" max="14099" width="10.21875" style="8" customWidth="1"/>
    <col min="14100" max="14100" width="3" style="8" customWidth="1"/>
    <col min="14101" max="14101" width="12.77734375" style="8" customWidth="1"/>
    <col min="14102" max="14102" width="9.77734375" style="8" bestFit="1" customWidth="1"/>
    <col min="14103" max="14106" width="12.77734375" style="8" customWidth="1"/>
    <col min="14107" max="14336" width="11.44140625" style="8"/>
    <col min="14337" max="14337" width="11.21875" style="8" customWidth="1"/>
    <col min="14338" max="14338" width="0" style="8" hidden="1" customWidth="1"/>
    <col min="14339" max="14339" width="85.21875" style="8" customWidth="1"/>
    <col min="14340" max="14342" width="16.77734375" style="8" customWidth="1"/>
    <col min="14343" max="14343" width="35.44140625" style="8" customWidth="1"/>
    <col min="14344" max="14344" width="16.77734375" style="8" customWidth="1"/>
    <col min="14345" max="14345" width="15.21875" style="8" customWidth="1"/>
    <col min="14346" max="14346" width="2.44140625" style="8" customWidth="1"/>
    <col min="14347" max="14347" width="13.21875" style="8" customWidth="1"/>
    <col min="14348" max="14348" width="15" style="8" customWidth="1"/>
    <col min="14349" max="14350" width="13.77734375" style="8" customWidth="1"/>
    <col min="14351" max="14352" width="7.77734375" style="8" customWidth="1"/>
    <col min="14353" max="14353" width="10.21875" style="8" customWidth="1"/>
    <col min="14354" max="14354" width="3.77734375" style="8" customWidth="1"/>
    <col min="14355" max="14355" width="10.21875" style="8" customWidth="1"/>
    <col min="14356" max="14356" width="3" style="8" customWidth="1"/>
    <col min="14357" max="14357" width="12.77734375" style="8" customWidth="1"/>
    <col min="14358" max="14358" width="9.77734375" style="8" bestFit="1" customWidth="1"/>
    <col min="14359" max="14362" width="12.77734375" style="8" customWidth="1"/>
    <col min="14363" max="14592" width="11.44140625" style="8"/>
    <col min="14593" max="14593" width="11.21875" style="8" customWidth="1"/>
    <col min="14594" max="14594" width="0" style="8" hidden="1" customWidth="1"/>
    <col min="14595" max="14595" width="85.21875" style="8" customWidth="1"/>
    <col min="14596" max="14598" width="16.77734375" style="8" customWidth="1"/>
    <col min="14599" max="14599" width="35.44140625" style="8" customWidth="1"/>
    <col min="14600" max="14600" width="16.77734375" style="8" customWidth="1"/>
    <col min="14601" max="14601" width="15.21875" style="8" customWidth="1"/>
    <col min="14602" max="14602" width="2.44140625" style="8" customWidth="1"/>
    <col min="14603" max="14603" width="13.21875" style="8" customWidth="1"/>
    <col min="14604" max="14604" width="15" style="8" customWidth="1"/>
    <col min="14605" max="14606" width="13.77734375" style="8" customWidth="1"/>
    <col min="14607" max="14608" width="7.77734375" style="8" customWidth="1"/>
    <col min="14609" max="14609" width="10.21875" style="8" customWidth="1"/>
    <col min="14610" max="14610" width="3.77734375" style="8" customWidth="1"/>
    <col min="14611" max="14611" width="10.21875" style="8" customWidth="1"/>
    <col min="14612" max="14612" width="3" style="8" customWidth="1"/>
    <col min="14613" max="14613" width="12.77734375" style="8" customWidth="1"/>
    <col min="14614" max="14614" width="9.77734375" style="8" bestFit="1" customWidth="1"/>
    <col min="14615" max="14618" width="12.77734375" style="8" customWidth="1"/>
    <col min="14619" max="14848" width="11.44140625" style="8"/>
    <col min="14849" max="14849" width="11.21875" style="8" customWidth="1"/>
    <col min="14850" max="14850" width="0" style="8" hidden="1" customWidth="1"/>
    <col min="14851" max="14851" width="85.21875" style="8" customWidth="1"/>
    <col min="14852" max="14854" width="16.77734375" style="8" customWidth="1"/>
    <col min="14855" max="14855" width="35.44140625" style="8" customWidth="1"/>
    <col min="14856" max="14856" width="16.77734375" style="8" customWidth="1"/>
    <col min="14857" max="14857" width="15.21875" style="8" customWidth="1"/>
    <col min="14858" max="14858" width="2.44140625" style="8" customWidth="1"/>
    <col min="14859" max="14859" width="13.21875" style="8" customWidth="1"/>
    <col min="14860" max="14860" width="15" style="8" customWidth="1"/>
    <col min="14861" max="14862" width="13.77734375" style="8" customWidth="1"/>
    <col min="14863" max="14864" width="7.77734375" style="8" customWidth="1"/>
    <col min="14865" max="14865" width="10.21875" style="8" customWidth="1"/>
    <col min="14866" max="14866" width="3.77734375" style="8" customWidth="1"/>
    <col min="14867" max="14867" width="10.21875" style="8" customWidth="1"/>
    <col min="14868" max="14868" width="3" style="8" customWidth="1"/>
    <col min="14869" max="14869" width="12.77734375" style="8" customWidth="1"/>
    <col min="14870" max="14870" width="9.77734375" style="8" bestFit="1" customWidth="1"/>
    <col min="14871" max="14874" width="12.77734375" style="8" customWidth="1"/>
    <col min="14875" max="15104" width="11.44140625" style="8"/>
    <col min="15105" max="15105" width="11.21875" style="8" customWidth="1"/>
    <col min="15106" max="15106" width="0" style="8" hidden="1" customWidth="1"/>
    <col min="15107" max="15107" width="85.21875" style="8" customWidth="1"/>
    <col min="15108" max="15110" width="16.77734375" style="8" customWidth="1"/>
    <col min="15111" max="15111" width="35.44140625" style="8" customWidth="1"/>
    <col min="15112" max="15112" width="16.77734375" style="8" customWidth="1"/>
    <col min="15113" max="15113" width="15.21875" style="8" customWidth="1"/>
    <col min="15114" max="15114" width="2.44140625" style="8" customWidth="1"/>
    <col min="15115" max="15115" width="13.21875" style="8" customWidth="1"/>
    <col min="15116" max="15116" width="15" style="8" customWidth="1"/>
    <col min="15117" max="15118" width="13.77734375" style="8" customWidth="1"/>
    <col min="15119" max="15120" width="7.77734375" style="8" customWidth="1"/>
    <col min="15121" max="15121" width="10.21875" style="8" customWidth="1"/>
    <col min="15122" max="15122" width="3.77734375" style="8" customWidth="1"/>
    <col min="15123" max="15123" width="10.21875" style="8" customWidth="1"/>
    <col min="15124" max="15124" width="3" style="8" customWidth="1"/>
    <col min="15125" max="15125" width="12.77734375" style="8" customWidth="1"/>
    <col min="15126" max="15126" width="9.77734375" style="8" bestFit="1" customWidth="1"/>
    <col min="15127" max="15130" width="12.77734375" style="8" customWidth="1"/>
    <col min="15131" max="15360" width="11.44140625" style="8"/>
    <col min="15361" max="15361" width="11.21875" style="8" customWidth="1"/>
    <col min="15362" max="15362" width="0" style="8" hidden="1" customWidth="1"/>
    <col min="15363" max="15363" width="85.21875" style="8" customWidth="1"/>
    <col min="15364" max="15366" width="16.77734375" style="8" customWidth="1"/>
    <col min="15367" max="15367" width="35.44140625" style="8" customWidth="1"/>
    <col min="15368" max="15368" width="16.77734375" style="8" customWidth="1"/>
    <col min="15369" max="15369" width="15.21875" style="8" customWidth="1"/>
    <col min="15370" max="15370" width="2.44140625" style="8" customWidth="1"/>
    <col min="15371" max="15371" width="13.21875" style="8" customWidth="1"/>
    <col min="15372" max="15372" width="15" style="8" customWidth="1"/>
    <col min="15373" max="15374" width="13.77734375" style="8" customWidth="1"/>
    <col min="15375" max="15376" width="7.77734375" style="8" customWidth="1"/>
    <col min="15377" max="15377" width="10.21875" style="8" customWidth="1"/>
    <col min="15378" max="15378" width="3.77734375" style="8" customWidth="1"/>
    <col min="15379" max="15379" width="10.21875" style="8" customWidth="1"/>
    <col min="15380" max="15380" width="3" style="8" customWidth="1"/>
    <col min="15381" max="15381" width="12.77734375" style="8" customWidth="1"/>
    <col min="15382" max="15382" width="9.77734375" style="8" bestFit="1" customWidth="1"/>
    <col min="15383" max="15386" width="12.77734375" style="8" customWidth="1"/>
    <col min="15387" max="15616" width="11.44140625" style="8"/>
    <col min="15617" max="15617" width="11.21875" style="8" customWidth="1"/>
    <col min="15618" max="15618" width="0" style="8" hidden="1" customWidth="1"/>
    <col min="15619" max="15619" width="85.21875" style="8" customWidth="1"/>
    <col min="15620" max="15622" width="16.77734375" style="8" customWidth="1"/>
    <col min="15623" max="15623" width="35.44140625" style="8" customWidth="1"/>
    <col min="15624" max="15624" width="16.77734375" style="8" customWidth="1"/>
    <col min="15625" max="15625" width="15.21875" style="8" customWidth="1"/>
    <col min="15626" max="15626" width="2.44140625" style="8" customWidth="1"/>
    <col min="15627" max="15627" width="13.21875" style="8" customWidth="1"/>
    <col min="15628" max="15628" width="15" style="8" customWidth="1"/>
    <col min="15629" max="15630" width="13.77734375" style="8" customWidth="1"/>
    <col min="15631" max="15632" width="7.77734375" style="8" customWidth="1"/>
    <col min="15633" max="15633" width="10.21875" style="8" customWidth="1"/>
    <col min="15634" max="15634" width="3.77734375" style="8" customWidth="1"/>
    <col min="15635" max="15635" width="10.21875" style="8" customWidth="1"/>
    <col min="15636" max="15636" width="3" style="8" customWidth="1"/>
    <col min="15637" max="15637" width="12.77734375" style="8" customWidth="1"/>
    <col min="15638" max="15638" width="9.77734375" style="8" bestFit="1" customWidth="1"/>
    <col min="15639" max="15642" width="12.77734375" style="8" customWidth="1"/>
    <col min="15643" max="15872" width="11.44140625" style="8"/>
    <col min="15873" max="15873" width="11.21875" style="8" customWidth="1"/>
    <col min="15874" max="15874" width="0" style="8" hidden="1" customWidth="1"/>
    <col min="15875" max="15875" width="85.21875" style="8" customWidth="1"/>
    <col min="15876" max="15878" width="16.77734375" style="8" customWidth="1"/>
    <col min="15879" max="15879" width="35.44140625" style="8" customWidth="1"/>
    <col min="15880" max="15880" width="16.77734375" style="8" customWidth="1"/>
    <col min="15881" max="15881" width="15.21875" style="8" customWidth="1"/>
    <col min="15882" max="15882" width="2.44140625" style="8" customWidth="1"/>
    <col min="15883" max="15883" width="13.21875" style="8" customWidth="1"/>
    <col min="15884" max="15884" width="15" style="8" customWidth="1"/>
    <col min="15885" max="15886" width="13.77734375" style="8" customWidth="1"/>
    <col min="15887" max="15888" width="7.77734375" style="8" customWidth="1"/>
    <col min="15889" max="15889" width="10.21875" style="8" customWidth="1"/>
    <col min="15890" max="15890" width="3.77734375" style="8" customWidth="1"/>
    <col min="15891" max="15891" width="10.21875" style="8" customWidth="1"/>
    <col min="15892" max="15892" width="3" style="8" customWidth="1"/>
    <col min="15893" max="15893" width="12.77734375" style="8" customWidth="1"/>
    <col min="15894" max="15894" width="9.77734375" style="8" bestFit="1" customWidth="1"/>
    <col min="15895" max="15898" width="12.77734375" style="8" customWidth="1"/>
    <col min="15899" max="16128" width="11.44140625" style="8"/>
    <col min="16129" max="16129" width="11.21875" style="8" customWidth="1"/>
    <col min="16130" max="16130" width="0" style="8" hidden="1" customWidth="1"/>
    <col min="16131" max="16131" width="85.21875" style="8" customWidth="1"/>
    <col min="16132" max="16134" width="16.77734375" style="8" customWidth="1"/>
    <col min="16135" max="16135" width="35.44140625" style="8" customWidth="1"/>
    <col min="16136" max="16136" width="16.77734375" style="8" customWidth="1"/>
    <col min="16137" max="16137" width="15.21875" style="8" customWidth="1"/>
    <col min="16138" max="16138" width="2.44140625" style="8" customWidth="1"/>
    <col min="16139" max="16139" width="13.21875" style="8" customWidth="1"/>
    <col min="16140" max="16140" width="15" style="8" customWidth="1"/>
    <col min="16141" max="16142" width="13.77734375" style="8" customWidth="1"/>
    <col min="16143" max="16144" width="7.77734375" style="8" customWidth="1"/>
    <col min="16145" max="16145" width="10.21875" style="8" customWidth="1"/>
    <col min="16146" max="16146" width="3.77734375" style="8" customWidth="1"/>
    <col min="16147" max="16147" width="10.21875" style="8" customWidth="1"/>
    <col min="16148" max="16148" width="3" style="8" customWidth="1"/>
    <col min="16149" max="16149" width="12.77734375" style="8" customWidth="1"/>
    <col min="16150" max="16150" width="9.77734375" style="8" bestFit="1" customWidth="1"/>
    <col min="16151" max="16154" width="12.77734375" style="8" customWidth="1"/>
    <col min="16155" max="16384" width="11.44140625" style="8"/>
  </cols>
  <sheetData>
    <row r="1" spans="1:71" ht="17.399999999999999" x14ac:dyDescent="0.25">
      <c r="A1" s="1" t="str">
        <f>[1]Parametros!A1</f>
        <v>JUNTA MUNICIPAL DE AGUA Y SANEAMIENTO DE GUACHOCHI</v>
      </c>
      <c r="B1" s="1"/>
      <c r="C1" s="1"/>
      <c r="D1" s="1"/>
      <c r="E1" s="1"/>
      <c r="F1" s="1"/>
      <c r="G1" s="1"/>
      <c r="H1" s="2"/>
      <c r="I1" s="2"/>
      <c r="J1" s="3"/>
      <c r="K1" s="4"/>
      <c r="L1" s="4"/>
      <c r="M1" s="4"/>
      <c r="N1" s="4"/>
      <c r="O1" s="5"/>
      <c r="P1" s="5"/>
      <c r="Q1" s="5"/>
      <c r="R1" s="5"/>
      <c r="S1" s="5"/>
      <c r="T1" s="6"/>
      <c r="U1" s="7"/>
      <c r="V1" s="6"/>
      <c r="W1" s="7"/>
      <c r="X1" s="6"/>
      <c r="Y1" s="7"/>
      <c r="Z1" s="6"/>
      <c r="AA1" s="6"/>
      <c r="AB1" s="6"/>
      <c r="AC1" s="6"/>
      <c r="AD1" s="6"/>
      <c r="AE1" s="6"/>
      <c r="AF1" s="6"/>
    </row>
    <row r="2" spans="1:71" ht="14.25" customHeight="1" x14ac:dyDescent="0.25">
      <c r="A2" s="9"/>
      <c r="B2" s="9"/>
      <c r="C2" s="9"/>
      <c r="D2" s="9"/>
      <c r="E2" s="9"/>
      <c r="F2" s="9"/>
      <c r="G2" s="9"/>
      <c r="H2" s="10"/>
      <c r="I2" s="10"/>
      <c r="J2" s="3"/>
      <c r="K2" s="7"/>
      <c r="L2" s="7"/>
      <c r="M2" s="7"/>
      <c r="N2" s="7"/>
      <c r="O2" s="11"/>
      <c r="P2" s="11"/>
      <c r="Q2" s="6"/>
      <c r="R2" s="6"/>
      <c r="S2" s="6"/>
      <c r="T2" s="6"/>
      <c r="U2" s="7"/>
      <c r="V2" s="6"/>
      <c r="W2" s="7"/>
      <c r="X2" s="6"/>
      <c r="Y2" s="7"/>
      <c r="Z2" s="6"/>
      <c r="AA2" s="6"/>
      <c r="AB2" s="6"/>
      <c r="AC2" s="6"/>
      <c r="AD2" s="6"/>
      <c r="AE2" s="6"/>
      <c r="AF2" s="6"/>
    </row>
    <row r="3" spans="1:71" ht="20.25" customHeight="1" x14ac:dyDescent="0.25">
      <c r="A3" s="12" t="str">
        <f>+[1]Indice!A3</f>
        <v>Presupuesto 2022</v>
      </c>
      <c r="B3" s="12"/>
      <c r="C3" s="12"/>
      <c r="D3" s="12"/>
      <c r="E3" s="12"/>
      <c r="F3" s="12"/>
      <c r="G3" s="12"/>
      <c r="H3" s="13"/>
      <c r="I3" s="13"/>
      <c r="J3" s="3"/>
      <c r="K3" s="14" t="s">
        <v>0</v>
      </c>
      <c r="L3" s="15"/>
      <c r="M3" s="15"/>
      <c r="N3" s="15"/>
      <c r="O3" s="16"/>
      <c r="P3" s="16"/>
      <c r="Q3" s="16"/>
      <c r="R3" s="16"/>
      <c r="S3" s="16"/>
      <c r="T3" s="6"/>
      <c r="U3" s="7"/>
      <c r="V3" s="6"/>
      <c r="W3" s="7"/>
      <c r="X3" s="6"/>
      <c r="Y3" s="7"/>
      <c r="Z3" s="6"/>
      <c r="AA3" s="6"/>
      <c r="AB3" s="6"/>
      <c r="AC3" s="6"/>
      <c r="AD3" s="6"/>
      <c r="AE3" s="6"/>
      <c r="AF3" s="6"/>
    </row>
    <row r="4" spans="1:71" ht="16.5" customHeight="1" x14ac:dyDescent="0.25">
      <c r="A4" s="17"/>
      <c r="B4" s="17"/>
      <c r="C4" s="17"/>
      <c r="D4" s="18"/>
      <c r="E4" s="18"/>
      <c r="F4" s="18"/>
      <c r="G4" s="17"/>
      <c r="H4" s="13"/>
      <c r="I4" s="13"/>
      <c r="J4" s="3"/>
      <c r="K4" s="19" t="s">
        <v>1</v>
      </c>
      <c r="L4" s="19"/>
      <c r="M4" s="19"/>
      <c r="N4" s="19"/>
      <c r="O4" s="20"/>
      <c r="P4" s="20"/>
      <c r="Q4" s="6"/>
      <c r="R4" s="16"/>
      <c r="S4" s="16"/>
      <c r="T4" s="6"/>
      <c r="U4" s="7"/>
      <c r="V4" s="6"/>
      <c r="W4" s="7"/>
      <c r="X4" s="6"/>
      <c r="Y4" s="7"/>
      <c r="Z4" s="6"/>
      <c r="AA4" s="6"/>
      <c r="AB4" s="6"/>
      <c r="AC4" s="6"/>
      <c r="AD4" s="6"/>
      <c r="AE4" s="6"/>
      <c r="AF4" s="6"/>
    </row>
    <row r="5" spans="1:71" ht="17.399999999999999" x14ac:dyDescent="0.25">
      <c r="A5" s="21" t="s">
        <v>2</v>
      </c>
      <c r="B5" s="21"/>
      <c r="C5" s="21"/>
      <c r="D5" s="21"/>
      <c r="E5" s="21"/>
      <c r="F5" s="21"/>
      <c r="G5" s="21"/>
      <c r="H5" s="13"/>
      <c r="I5" s="13"/>
      <c r="J5" s="3"/>
      <c r="K5" s="22">
        <v>1</v>
      </c>
      <c r="L5" s="22">
        <v>2</v>
      </c>
      <c r="M5" s="22">
        <v>3</v>
      </c>
      <c r="N5" s="22">
        <v>4</v>
      </c>
      <c r="O5" s="20"/>
      <c r="P5" s="20"/>
      <c r="Q5" s="6"/>
      <c r="R5" s="6"/>
      <c r="S5" s="6"/>
      <c r="T5" s="6"/>
      <c r="U5" s="7"/>
      <c r="V5" s="6"/>
      <c r="W5" s="7"/>
      <c r="X5" s="6"/>
      <c r="Y5" s="7"/>
      <c r="Z5" s="6"/>
      <c r="AA5" s="6"/>
      <c r="AB5" s="6"/>
      <c r="AC5" s="6"/>
      <c r="AD5" s="6"/>
      <c r="AE5" s="6"/>
      <c r="AF5" s="6"/>
    </row>
    <row r="6" spans="1:71" ht="12.75" customHeight="1" x14ac:dyDescent="0.25">
      <c r="A6" s="9"/>
      <c r="B6" s="9"/>
      <c r="C6" s="9"/>
      <c r="D6" s="9"/>
      <c r="E6" s="9"/>
      <c r="F6" s="9"/>
      <c r="G6" s="23"/>
      <c r="H6" s="13"/>
      <c r="I6" s="13"/>
      <c r="J6" s="3"/>
      <c r="K6" s="15"/>
      <c r="L6" s="15"/>
      <c r="M6" s="15"/>
      <c r="N6" s="15"/>
      <c r="O6" s="20"/>
      <c r="P6" s="20"/>
      <c r="Q6" s="6"/>
      <c r="R6" s="6"/>
      <c r="S6" s="6"/>
      <c r="T6" s="6"/>
      <c r="U6" s="7"/>
      <c r="V6" s="6"/>
      <c r="W6" s="7"/>
      <c r="X6" s="6"/>
      <c r="Y6" s="7"/>
      <c r="Z6" s="6"/>
      <c r="AA6" s="6"/>
      <c r="AB6" s="6"/>
      <c r="AC6" s="6"/>
      <c r="AD6" s="6"/>
      <c r="AE6" s="6"/>
      <c r="AF6" s="6"/>
    </row>
    <row r="7" spans="1:71" ht="12.75" customHeight="1" x14ac:dyDescent="0.25">
      <c r="A7" s="6"/>
      <c r="B7" s="6"/>
      <c r="C7" s="24"/>
      <c r="D7" s="13"/>
      <c r="E7" s="13"/>
      <c r="F7" s="13"/>
      <c r="G7" s="24"/>
      <c r="H7" s="13"/>
      <c r="I7" s="13"/>
      <c r="J7" s="3"/>
      <c r="K7" s="14"/>
      <c r="L7" s="15"/>
      <c r="M7" s="15"/>
      <c r="N7" s="15"/>
      <c r="O7" s="20"/>
      <c r="P7" s="25" t="s">
        <v>3</v>
      </c>
      <c r="Q7" s="25"/>
      <c r="R7" s="25"/>
      <c r="S7" s="25"/>
      <c r="T7" s="6"/>
      <c r="U7" s="7"/>
      <c r="V7" s="6"/>
      <c r="W7" s="7"/>
      <c r="X7" s="6"/>
      <c r="Y7" s="7"/>
      <c r="Z7" s="6"/>
      <c r="AA7" s="6"/>
      <c r="AB7" s="6"/>
      <c r="AC7" s="6"/>
      <c r="AD7" s="6"/>
      <c r="AE7" s="6"/>
      <c r="AF7" s="6"/>
    </row>
    <row r="8" spans="1:71" s="39" customFormat="1" ht="30.75" customHeight="1" x14ac:dyDescent="0.25">
      <c r="A8" s="26" t="s">
        <v>4</v>
      </c>
      <c r="B8" s="27" t="s">
        <v>4</v>
      </c>
      <c r="C8" s="28" t="s">
        <v>5</v>
      </c>
      <c r="D8" s="29" t="s">
        <v>6</v>
      </c>
      <c r="E8" s="29" t="s">
        <v>7</v>
      </c>
      <c r="F8" s="29" t="s">
        <v>6</v>
      </c>
      <c r="G8" s="30" t="s">
        <v>8</v>
      </c>
      <c r="H8" s="31" t="str">
        <f>CONCATENATE("Ejercido a: ",[1]Parametros!$B$12)</f>
        <v>Ejercido a: Agosto</v>
      </c>
      <c r="I8" s="32" t="s">
        <v>9</v>
      </c>
      <c r="J8" s="6"/>
      <c r="K8" s="33" t="str">
        <f>CONCATENATE("DETALLE DE OBJETO DE GASTOS POR AREAS EN INVERSIÓN ",P9)</f>
        <v xml:space="preserve">DETALLE DE OBJETO DE GASTOS POR AREAS EN INVERSIÓN </v>
      </c>
      <c r="L8" s="33"/>
      <c r="M8" s="33"/>
      <c r="N8" s="33"/>
      <c r="O8" s="34"/>
      <c r="P8" s="34" t="s">
        <v>10</v>
      </c>
      <c r="Q8" s="35" t="s">
        <v>11</v>
      </c>
      <c r="R8" s="35" t="s">
        <v>12</v>
      </c>
      <c r="S8" s="35" t="s">
        <v>13</v>
      </c>
      <c r="T8" s="6"/>
      <c r="U8" s="36" t="str">
        <f>CONCATENATE("Presupuesto ",TEXT($D$9,"0000")," &amp; Ejercido ",TEXT($D$9,"0000"))</f>
        <v>Presupuesto 2021 &amp; Ejercido 2021</v>
      </c>
      <c r="V8" s="37"/>
      <c r="W8" s="36" t="str">
        <f>CONCATENATE("Presupuesto ",TEXT($F$9,"0000")," &amp; Presupuesto ",TEXT($D$9,"0000"))</f>
        <v>Presupuesto 2022 &amp; Presupuesto 2021</v>
      </c>
      <c r="X8" s="37"/>
      <c r="Y8" s="36" t="str">
        <f>CONCATENATE("Presupuesto ",TEXT($F$9,"0000")," &amp; Ejercido ",TEXT($D$9,"0000"))</f>
        <v>Presupuesto 2022 &amp; Ejercido 2021</v>
      </c>
      <c r="Z8" s="37"/>
      <c r="AA8" s="6"/>
      <c r="AB8" s="6"/>
      <c r="AC8" s="6"/>
      <c r="AD8" s="6"/>
      <c r="AE8" s="6"/>
      <c r="AF8" s="6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</row>
    <row r="9" spans="1:71" s="39" customFormat="1" ht="15.6" x14ac:dyDescent="0.25">
      <c r="A9" s="40"/>
      <c r="B9" s="27"/>
      <c r="C9" s="41"/>
      <c r="D9" s="42">
        <f>+F9-1</f>
        <v>2021</v>
      </c>
      <c r="E9" s="42">
        <f>+F9-1</f>
        <v>2021</v>
      </c>
      <c r="F9" s="42">
        <f>+[1]Parametros!$B$10</f>
        <v>2022</v>
      </c>
      <c r="G9" s="30"/>
      <c r="H9" s="31"/>
      <c r="I9" s="43"/>
      <c r="J9" s="6"/>
      <c r="K9" s="44" t="s">
        <v>14</v>
      </c>
      <c r="L9" s="45" t="s">
        <v>15</v>
      </c>
      <c r="M9" s="45" t="s">
        <v>16</v>
      </c>
      <c r="N9" s="45" t="s">
        <v>17</v>
      </c>
      <c r="O9" s="46"/>
      <c r="P9" s="46"/>
      <c r="Q9" s="47"/>
      <c r="R9" s="47"/>
      <c r="S9" s="47"/>
      <c r="T9" s="6"/>
      <c r="U9" s="48" t="s">
        <v>18</v>
      </c>
      <c r="V9" s="49" t="s">
        <v>19</v>
      </c>
      <c r="W9" s="48" t="s">
        <v>18</v>
      </c>
      <c r="X9" s="49" t="s">
        <v>19</v>
      </c>
      <c r="Y9" s="48" t="s">
        <v>18</v>
      </c>
      <c r="Z9" s="49" t="s">
        <v>19</v>
      </c>
      <c r="AA9" s="6"/>
      <c r="AB9" s="6"/>
      <c r="AC9" s="6"/>
      <c r="AD9" s="6"/>
      <c r="AE9" s="6"/>
      <c r="AF9" s="6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</row>
    <row r="10" spans="1:71" s="65" customFormat="1" ht="15" x14ac:dyDescent="0.25">
      <c r="A10" s="50" t="s">
        <v>20</v>
      </c>
      <c r="B10" s="50"/>
      <c r="C10" s="51" t="str">
        <f>IFERROR(INDEX('[1]Balanza Egresos'!A$1:C$65536,MATCH(A10,'[1]Balanza Egresos'!A$1:A$65536,0),2),"SIN CUENTA")</f>
        <v>BIENES INMUEBLES, INFRAESTRUCTURA Y CONSTRUCCIONES EN PROCESO INVERSIONES</v>
      </c>
      <c r="D10" s="52">
        <f>IF($O10="A",SUMIFS(D11:D$181,$A11:$A$181,LEFT($A10,LEN($A10))&amp;"*",$O11:$O$181,"R"),SUMIFS('[1]Balanza Egresos'!$C$1:$C$65536,'[1]Balanza Egresos'!$A$1:$A$65536,$A10))</f>
        <v>1105642.3799999999</v>
      </c>
      <c r="E10" s="52">
        <f>IF($O10="A",SUMIFS(E11:E$181,$A11:$A$181,LEFT($A10,LEN($A10))&amp;"*",$O11:$O$181,"R"),((H10/[1]Parametros!$E$12)*12)+$I10)</f>
        <v>2016996.18</v>
      </c>
      <c r="F10" s="52">
        <f>IF($O10="A",SUMIFS(F11:F$181,$A11:$A$181,LEFT($A10,LEN($A10))&amp;"*",$O11:$O$181,"R"),K10+L10+M10+N10)</f>
        <v>2192698.16</v>
      </c>
      <c r="G10" s="53"/>
      <c r="H10" s="52">
        <f>IF($O10="A",SUMIFS(H11:H$181,$A11:$A$181,LEFT($A10,LEN($A10))&amp;"*",$O11:$O$181,"R"),SUMIFS('[1]Balanza Egresos'!$D$1:$D$65536,'[1]Balanza Egresos'!$A$1:$A$65536,$A10))</f>
        <v>1344664.12</v>
      </c>
      <c r="I10" s="52">
        <f>I17+I11+I18+I27+I51+I62+I71</f>
        <v>0</v>
      </c>
      <c r="J10" s="54"/>
      <c r="K10" s="55">
        <f>IF($O10="A",SUMIFS(K11:K$181,$A11:$A$181,LEFT($A10,LEN($A10))&amp;"*",$O11:$O$181,"R"),0)</f>
        <v>0</v>
      </c>
      <c r="L10" s="55">
        <f>IF($O10="A",SUMIFS(L11:L$181,$A11:$A$181,LEFT($A10,LEN($A10))&amp;"*",$O11:$O$181,"R"),0)</f>
        <v>0</v>
      </c>
      <c r="M10" s="55">
        <f>IF($O10="A",SUMIFS(M11:M$181,$A11:$A$181,LEFT($A10,LEN($A10))&amp;"*",$O11:$O$181,"R"),0)</f>
        <v>2092698.16</v>
      </c>
      <c r="N10" s="55">
        <f>IF($O10="A",SUMIFS(N11:N$181,$A11:$A$181,LEFT($A10,LEN($A10))&amp;"*",$O11:$O$181,"R"),0)</f>
        <v>100000</v>
      </c>
      <c r="O10" s="56" t="str">
        <f>IF(P10&lt;P11,"A","R")</f>
        <v>A</v>
      </c>
      <c r="P10" s="56">
        <f>IF(LEN(A10)=1,1,IF(LEN(A10)=3,2,IF(LEN(A10)=5,3,IF(LEN(A10)=7,4,IF(LEN(A10)=10,5,IF(LEN(A10)=14,6,IF(LEN(A10)=18,7,8)))))))</f>
        <v>3</v>
      </c>
      <c r="Q10" s="57" t="str">
        <f t="shared" ref="Q10:Q72" si="0">IF(ABS(D10+E10+F10+H10)&gt;0,"SI","NO")</f>
        <v>SI</v>
      </c>
      <c r="R10" s="58">
        <v>1</v>
      </c>
      <c r="S10" s="59" t="s">
        <v>21</v>
      </c>
      <c r="T10" s="6"/>
      <c r="U10" s="60">
        <f t="shared" ref="U10:U72" si="1">D10-E10</f>
        <v>-911353.8</v>
      </c>
      <c r="V10" s="61">
        <f t="shared" ref="V10:V72" si="2">IF(D10=0,0,U10/D10)</f>
        <v>-0.8242753864047796</v>
      </c>
      <c r="W10" s="62">
        <f t="shared" ref="W10:W72" si="3">F10-D10</f>
        <v>1087055.7800000003</v>
      </c>
      <c r="X10" s="61">
        <f t="shared" ref="X10:X72" si="4">IF(D10=0,0,W10/D10)</f>
        <v>0.98318932022124583</v>
      </c>
      <c r="Y10" s="63">
        <f t="shared" ref="Y10:Y72" si="5">+F10-E10</f>
        <v>175701.98000000021</v>
      </c>
      <c r="Z10" s="64">
        <f t="shared" ref="Z10:Z72" si="6">IF(E10=0,0,Y10/E10)</f>
        <v>8.7110715301404393E-2</v>
      </c>
      <c r="AA10" s="54"/>
      <c r="AB10" s="54"/>
      <c r="AC10" s="54"/>
      <c r="AD10" s="54"/>
      <c r="AE10" s="54"/>
      <c r="AF10" s="54"/>
    </row>
    <row r="11" spans="1:71" s="65" customFormat="1" ht="15.75" customHeight="1" x14ac:dyDescent="0.25">
      <c r="A11" s="66" t="s">
        <v>22</v>
      </c>
      <c r="B11" s="66"/>
      <c r="C11" s="67" t="str">
        <f>IFERROR(INDEX('[1]Balanza Egresos'!A$1:C$65536,MATCH(A11,'[1]Balanza Egresos'!A$1:A$65536,0),2),"SIN CUENTA")</f>
        <v>TERRENOS INVERSIONES</v>
      </c>
      <c r="D11" s="68">
        <f>IF($O11="A",SUMIFS(D12:D$181,$A12:$A$181,LEFT($A11,LEN($A11))&amp;"*",$O12:$O$181,"R"),SUMIFS('[1]Balanza Egresos'!$C$1:$C$65536,'[1]Balanza Egresos'!$A$1:$A$65536,$A11))</f>
        <v>100000</v>
      </c>
      <c r="E11" s="68">
        <f>IF($O11="A",SUMIFS(E12:E$181,$A12:$A$181,LEFT($A11,LEN($A11))&amp;"*",$O12:$O$181,"R"),((H11/[1]Parametros!$E$12)*12)+$I11)</f>
        <v>0</v>
      </c>
      <c r="F11" s="52">
        <f>IF($O11="A",SUMIFS(F12:F$181,$A12:$A$181,LEFT($A11,LEN($A11))&amp;"*",$O12:$O$181,"R"),K11+L11+M11+N11)</f>
        <v>100000</v>
      </c>
      <c r="G11" s="69"/>
      <c r="H11" s="68">
        <f>IF($O11="A",SUMIFS(H12:H$181,$A12:$A$181,LEFT($A11,$P11)&amp;"*",$O12:$O$181,"R"),SUMIFS('[1]Balanza Egresos'!$D$1:$D$65536,'[1]Balanza Egresos'!$A$1:$A$65536,$A11))</f>
        <v>1391275.6600000001</v>
      </c>
      <c r="I11" s="68">
        <f>SUM(I12:I17)</f>
        <v>0</v>
      </c>
      <c r="J11" s="54"/>
      <c r="K11" s="55">
        <f>IF($O11="A",SUMIFS(K12:K$181,$A12:$A$181,LEFT($A11,LEN($A11))&amp;"*",$O12:$O$181,"R"),0)</f>
        <v>0</v>
      </c>
      <c r="L11" s="55">
        <f>IF($O11="A",SUMIFS(L12:L$181,$A12:$A$181,LEFT($A11,LEN($A11))&amp;"*",$O12:$O$181,"R"),0)</f>
        <v>0</v>
      </c>
      <c r="M11" s="55">
        <f>IF($O11="A",SUMIFS(M12:M$181,$A12:$A$181,LEFT($A11,LEN($A11))&amp;"*",$O12:$O$181,"R"),0)</f>
        <v>0</v>
      </c>
      <c r="N11" s="55">
        <f>IF($O11="A",SUMIFS(N12:N$181,$A12:$A$181,LEFT($A11,LEN($A11))&amp;"*",$O12:$O$181,"R"),0)</f>
        <v>100000</v>
      </c>
      <c r="O11" s="56" t="str">
        <f t="shared" ref="O11:O74" si="7">IF(P11&lt;P12,"A","R")</f>
        <v>A</v>
      </c>
      <c r="P11" s="56">
        <f t="shared" ref="P11:P74" si="8">IF(LEN(A11)=1,1,IF(LEN(A11)=3,2,IF(LEN(A11)=5,3,IF(LEN(A11)=7,4,IF(LEN(A11)=10,5,IF(LEN(A11)=14,6,IF(LEN(A11)=18,7,8)))))))</f>
        <v>4</v>
      </c>
      <c r="Q11" s="57" t="str">
        <f t="shared" si="0"/>
        <v>SI</v>
      </c>
      <c r="R11" s="58">
        <v>1</v>
      </c>
      <c r="S11" s="59" t="s">
        <v>21</v>
      </c>
      <c r="T11" s="6"/>
      <c r="U11" s="60">
        <f t="shared" si="1"/>
        <v>100000</v>
      </c>
      <c r="V11" s="61">
        <f t="shared" si="2"/>
        <v>1</v>
      </c>
      <c r="W11" s="62">
        <f t="shared" si="3"/>
        <v>0</v>
      </c>
      <c r="X11" s="61">
        <f t="shared" si="4"/>
        <v>0</v>
      </c>
      <c r="Y11" s="63">
        <f t="shared" si="5"/>
        <v>100000</v>
      </c>
      <c r="Z11" s="64">
        <f t="shared" si="6"/>
        <v>0</v>
      </c>
      <c r="AA11" s="54"/>
      <c r="AB11" s="54"/>
      <c r="AC11" s="54"/>
      <c r="AD11" s="54"/>
      <c r="AE11" s="54"/>
      <c r="AF11" s="54"/>
    </row>
    <row r="12" spans="1:71" s="65" customFormat="1" ht="15.75" customHeight="1" x14ac:dyDescent="0.25">
      <c r="A12" s="66" t="s">
        <v>23</v>
      </c>
      <c r="B12" s="66"/>
      <c r="C12" s="67" t="str">
        <f>IFERROR(INDEX('[1]Balanza Egresos'!A$1:C$65536,MATCH(A12,'[1]Balanza Egresos'!A$1:A$65536,0),2),"SIN CUENTA")</f>
        <v>TERRENOS INVERSIONES</v>
      </c>
      <c r="D12" s="68">
        <f>IF($O12="A",SUMIFS(D13:D$181,$A13:$A$181,LEFT($A12,LEN($A12))&amp;"*",$O13:$O$181,"R"),SUMIFS('[1]Balanza Egresos'!$C$1:$C$65536,'[1]Balanza Egresos'!$A$1:$A$65536,$A12))</f>
        <v>0</v>
      </c>
      <c r="E12" s="68">
        <f>IF($O12="A",SUMIFS(E13:E$181,$A13:$A$181,LEFT($A12,LEN($A12))&amp;"*",$O13:$O$181,"R"),((H12/[1]Parametros!$E$12)*12)+$I12)</f>
        <v>0</v>
      </c>
      <c r="F12" s="52">
        <f>IF($O12="A",SUMIFS(F13:F$181,$A13:$A$181,LEFT($A12,LEN($A12))&amp;"*",$O13:$O$181,"R"),K12+L12+M12+N12)</f>
        <v>0</v>
      </c>
      <c r="G12" s="70"/>
      <c r="H12" s="71">
        <f>IF($O12="A",SUMIFS(H13:H$181,$A13:$A$181,LEFT($A12,$P12)&amp;"*",$O13:$O$181,"R"),SUMIFS('[1]Balanza Egresos'!$E$1:$E$65536,'[1]Balanza Egresos'!$A$1:$A$65536,$A12))</f>
        <v>0</v>
      </c>
      <c r="I12" s="71"/>
      <c r="J12" s="54"/>
      <c r="K12" s="55"/>
      <c r="L12" s="55"/>
      <c r="M12" s="55"/>
      <c r="N12" s="55"/>
      <c r="O12" s="56" t="str">
        <f t="shared" si="7"/>
        <v>R</v>
      </c>
      <c r="P12" s="56">
        <f t="shared" si="8"/>
        <v>5</v>
      </c>
      <c r="Q12" s="57" t="str">
        <f t="shared" si="0"/>
        <v>NO</v>
      </c>
      <c r="R12" s="58">
        <v>1</v>
      </c>
      <c r="S12" s="59">
        <v>1</v>
      </c>
      <c r="T12" s="6"/>
      <c r="U12" s="60">
        <f t="shared" si="1"/>
        <v>0</v>
      </c>
      <c r="V12" s="61">
        <f t="shared" si="2"/>
        <v>0</v>
      </c>
      <c r="W12" s="62">
        <f t="shared" si="3"/>
        <v>0</v>
      </c>
      <c r="X12" s="61">
        <f t="shared" si="4"/>
        <v>0</v>
      </c>
      <c r="Y12" s="63">
        <f t="shared" si="5"/>
        <v>0</v>
      </c>
      <c r="Z12" s="64">
        <f t="shared" si="6"/>
        <v>0</v>
      </c>
      <c r="AA12" s="54"/>
      <c r="AB12" s="54"/>
      <c r="AC12" s="54"/>
      <c r="AD12" s="54"/>
      <c r="AE12" s="54"/>
      <c r="AF12" s="54"/>
    </row>
    <row r="13" spans="1:71" s="65" customFormat="1" ht="15.75" customHeight="1" x14ac:dyDescent="0.25">
      <c r="A13" s="66" t="s">
        <v>24</v>
      </c>
      <c r="B13" s="66"/>
      <c r="C13" s="67" t="str">
        <f>IFERROR(INDEX('[1]Balanza Egresos'!A$1:C$65536,MATCH(A13,'[1]Balanza Egresos'!A$1:A$65536,0),2),"SIN CUENTA")</f>
        <v>PLANTAS DE TRATAMIENTO INVERSIONES</v>
      </c>
      <c r="D13" s="68">
        <f>IF($O13="A",SUMIFS(D14:D$181,$A14:$A$181,LEFT($A13,LEN($A13))&amp;"*",$O14:$O$181,"R"),SUMIFS('[1]Balanza Egresos'!$D$1:$D$65536,'[1]Balanza Egresos'!$A$1:$A$65536,$A13))</f>
        <v>100000</v>
      </c>
      <c r="E13" s="68">
        <f>IF($O13="A",SUMIFS(E14:E$181,$A14:$A$181,LEFT($A13,LEN($A13))&amp;"*",$O14:$O$181,"R"),((H13/[1]Parametros!$E$12)*12)+$I13)</f>
        <v>0</v>
      </c>
      <c r="F13" s="52">
        <f>IF($O13="A",SUMIFS(F14:F$181,$A14:$A$181,LEFT($A13,LEN($A13))&amp;"*",$O14:$O$181,"R"),K13+L13+M13+N13)</f>
        <v>100000</v>
      </c>
      <c r="G13" s="70" t="s">
        <v>25</v>
      </c>
      <c r="H13" s="71">
        <f>IF($O13="A",SUMIFS(H14:H$181,$A14:$A$181,LEFT($A13,$P13)&amp;"*",$O14:$O$181,"R"),SUMIFS('[1]Balanza Egresos'!$E$1:$E$65536,'[1]Balanza Egresos'!$A$1:$A$65536,$A13))</f>
        <v>0</v>
      </c>
      <c r="I13" s="71"/>
      <c r="J13" s="54"/>
      <c r="K13" s="72"/>
      <c r="L13" s="55"/>
      <c r="M13" s="55"/>
      <c r="N13" s="55">
        <v>100000</v>
      </c>
      <c r="O13" s="56" t="str">
        <f t="shared" si="7"/>
        <v>R</v>
      </c>
      <c r="P13" s="56">
        <f t="shared" si="8"/>
        <v>5</v>
      </c>
      <c r="Q13" s="57" t="str">
        <f t="shared" si="0"/>
        <v>SI</v>
      </c>
      <c r="R13" s="58">
        <v>1</v>
      </c>
      <c r="S13" s="59">
        <v>1</v>
      </c>
      <c r="T13" s="6"/>
      <c r="U13" s="60">
        <f t="shared" si="1"/>
        <v>100000</v>
      </c>
      <c r="V13" s="61">
        <f t="shared" si="2"/>
        <v>1</v>
      </c>
      <c r="W13" s="62">
        <f t="shared" si="3"/>
        <v>0</v>
      </c>
      <c r="X13" s="61">
        <f t="shared" si="4"/>
        <v>0</v>
      </c>
      <c r="Y13" s="63">
        <f t="shared" si="5"/>
        <v>100000</v>
      </c>
      <c r="Z13" s="64">
        <f t="shared" si="6"/>
        <v>0</v>
      </c>
      <c r="AA13" s="54"/>
      <c r="AB13" s="54"/>
      <c r="AC13" s="54"/>
      <c r="AD13" s="54"/>
      <c r="AE13" s="54"/>
      <c r="AF13" s="54"/>
    </row>
    <row r="14" spans="1:71" s="65" customFormat="1" ht="15.75" customHeight="1" x14ac:dyDescent="0.25">
      <c r="A14" s="66" t="s">
        <v>26</v>
      </c>
      <c r="B14" s="66"/>
      <c r="C14" s="67" t="str">
        <f>IFERROR(INDEX('[1]Balanza Egresos'!A$1:C$65536,MATCH(A14,'[1]Balanza Egresos'!A$1:A$65536,0),2),"SIN CUENTA")</f>
        <v>OBRAS EN PROCESO INVERSIONES</v>
      </c>
      <c r="D14" s="68">
        <f>IF($O14="A",SUMIFS(D15:D$181,$A15:$A$181,LEFT($A14,LEN($A14))&amp;"*",$O15:$O$181,"R"),SUMIFS('[1]Balanza Egresos'!$C$1:$C$65536,'[1]Balanza Egresos'!$A$1:$A$65536,$A14))</f>
        <v>0</v>
      </c>
      <c r="E14" s="68">
        <f>IF($O14="A",SUMIFS(E15:E$181,$A15:$A$181,LEFT($A14,LEN($A14))&amp;"*",$O15:$O$181,"R"),((H14/[1]Parametros!$E$12)*12)+$I14)</f>
        <v>0</v>
      </c>
      <c r="F14" s="52">
        <f>IF($O14="A",SUMIFS(F15:F$181,$A15:$A$181,LEFT($A14,LEN($A14))&amp;"*",$O15:$O$181,"R"),K14+L14+M14+N14)</f>
        <v>0</v>
      </c>
      <c r="G14" s="70"/>
      <c r="H14" s="71">
        <f>IF($O14="A",SUMIFS(H15:H$181,$A15:$A$181,LEFT($A14,$P14)&amp;"*",$O15:$O$181,"R"),SUMIFS('[1]Balanza Egresos'!$E$1:$E$65536,'[1]Balanza Egresos'!$A$1:$A$65536,$A14))</f>
        <v>0</v>
      </c>
      <c r="I14" s="71"/>
      <c r="J14" s="54"/>
      <c r="K14" s="72"/>
      <c r="L14" s="72"/>
      <c r="M14" s="72"/>
      <c r="N14" s="72"/>
      <c r="O14" s="56" t="str">
        <f t="shared" si="7"/>
        <v>R</v>
      </c>
      <c r="P14" s="56">
        <f t="shared" si="8"/>
        <v>5</v>
      </c>
      <c r="Q14" s="57" t="str">
        <f t="shared" si="0"/>
        <v>NO</v>
      </c>
      <c r="R14" s="58">
        <v>1</v>
      </c>
      <c r="S14" s="59">
        <v>1</v>
      </c>
      <c r="T14" s="6"/>
      <c r="U14" s="60">
        <f t="shared" si="1"/>
        <v>0</v>
      </c>
      <c r="V14" s="61">
        <f t="shared" si="2"/>
        <v>0</v>
      </c>
      <c r="W14" s="62">
        <f t="shared" si="3"/>
        <v>0</v>
      </c>
      <c r="X14" s="61">
        <f t="shared" si="4"/>
        <v>0</v>
      </c>
      <c r="Y14" s="63">
        <f t="shared" si="5"/>
        <v>0</v>
      </c>
      <c r="Z14" s="64">
        <f t="shared" si="6"/>
        <v>0</v>
      </c>
      <c r="AA14" s="54"/>
      <c r="AB14" s="54"/>
      <c r="AC14" s="54"/>
      <c r="AD14" s="54"/>
      <c r="AE14" s="54"/>
      <c r="AF14" s="54"/>
    </row>
    <row r="15" spans="1:71" s="65" customFormat="1" ht="15.75" customHeight="1" x14ac:dyDescent="0.25">
      <c r="A15" s="66" t="s">
        <v>27</v>
      </c>
      <c r="B15" s="66"/>
      <c r="C15" s="67" t="str">
        <f>IFERROR(INDEX('[1]Balanza Egresos'!A$1:C$65536,MATCH(A15,'[1]Balanza Egresos'!A$1:A$65536,0),2),"SIN CUENTA")</f>
        <v>ALMACÉN INVERSIONES</v>
      </c>
      <c r="D15" s="68">
        <f>IF($O15="A",SUMIFS(D16:D$181,$A16:$A$181,LEFT($A15,LEN($A15))&amp;"*",$O16:$O$181,"R"),SUMIFS('[1]Balanza Egresos'!$C$1:$C$65536,'[1]Balanza Egresos'!$A$1:$A$65536,$A15))</f>
        <v>0</v>
      </c>
      <c r="E15" s="68">
        <f>IF($O15="A",SUMIFS(E16:E$181,$A16:$A$181,LEFT($A15,LEN($A15))&amp;"*",$O16:$O$181,"R"),((H15/[1]Parametros!$E$12)*12)+$I15)</f>
        <v>0</v>
      </c>
      <c r="F15" s="52">
        <f>IF($O15="A",SUMIFS(F16:F$181,$A16:$A$181,LEFT($A15,LEN($A15))&amp;"*",$O16:$O$181,"R"),K15+L15+M15+N15)</f>
        <v>0</v>
      </c>
      <c r="G15" s="70"/>
      <c r="H15" s="71">
        <f>IF($O15="A",SUMIFS(H16:H$181,$A16:$A$181,LEFT($A15,$P15)&amp;"*",$O16:$O$181,"R"),SUMIFS('[1]Balanza Egresos'!$E$1:$E$65536,'[1]Balanza Egresos'!$A$1:$A$65536,$A15))</f>
        <v>0</v>
      </c>
      <c r="I15" s="71"/>
      <c r="J15" s="54"/>
      <c r="K15" s="72"/>
      <c r="L15" s="72"/>
      <c r="M15" s="72"/>
      <c r="N15" s="72"/>
      <c r="O15" s="56" t="str">
        <f t="shared" si="7"/>
        <v>R</v>
      </c>
      <c r="P15" s="56">
        <f t="shared" si="8"/>
        <v>5</v>
      </c>
      <c r="Q15" s="57" t="str">
        <f t="shared" si="0"/>
        <v>NO</v>
      </c>
      <c r="R15" s="58">
        <v>1</v>
      </c>
      <c r="S15" s="59">
        <v>1</v>
      </c>
      <c r="T15" s="6"/>
      <c r="U15" s="60">
        <f t="shared" si="1"/>
        <v>0</v>
      </c>
      <c r="V15" s="61">
        <f t="shared" si="2"/>
        <v>0</v>
      </c>
      <c r="W15" s="62">
        <f t="shared" si="3"/>
        <v>0</v>
      </c>
      <c r="X15" s="61">
        <f t="shared" si="4"/>
        <v>0</v>
      </c>
      <c r="Y15" s="63">
        <f t="shared" si="5"/>
        <v>0</v>
      </c>
      <c r="Z15" s="64">
        <f t="shared" si="6"/>
        <v>0</v>
      </c>
      <c r="AA15" s="54"/>
      <c r="AB15" s="54"/>
      <c r="AC15" s="54"/>
      <c r="AD15" s="54"/>
      <c r="AE15" s="54"/>
      <c r="AF15" s="54"/>
    </row>
    <row r="16" spans="1:71" s="65" customFormat="1" ht="15.75" customHeight="1" x14ac:dyDescent="0.25">
      <c r="A16" s="66" t="s">
        <v>28</v>
      </c>
      <c r="B16" s="66"/>
      <c r="C16" s="67" t="str">
        <f>IFERROR(INDEX('[1]Balanza Egresos'!A$1:C$65536,MATCH(A16,'[1]Balanza Egresos'!A$1:A$65536,0),2),"SIN CUENTA")</f>
        <v>PRESIDENCIA INVERSIONES</v>
      </c>
      <c r="D16" s="68">
        <f>IF($O16="A",SUMIFS(D17:D$181,$A17:$A$181,LEFT($A16,LEN($A16))&amp;"*",$O17:$O$181,"R"),SUMIFS('[1]Balanza Egresos'!$C$1:$C$65536,'[1]Balanza Egresos'!$A$1:$A$65536,$A16))</f>
        <v>0</v>
      </c>
      <c r="E16" s="68">
        <f>IF($O16="A",SUMIFS(E17:E$181,$A17:$A$181,LEFT($A16,LEN($A16))&amp;"*",$O17:$O$181,"R"),((H16/[1]Parametros!$E$12)*12)+$I16)</f>
        <v>0</v>
      </c>
      <c r="F16" s="52">
        <f>IF($O16="A",SUMIFS(F17:F$181,$A17:$A$181,LEFT($A16,LEN($A16))&amp;"*",$O17:$O$181,"R"),K16+L16+M16+N16)</f>
        <v>0</v>
      </c>
      <c r="G16" s="73"/>
      <c r="H16" s="71">
        <f>IF($O16="A",SUMIFS(H17:H$181,$A17:$A$181,LEFT($A16,$P16)&amp;"*",$O17:$O$181,"R"),SUMIFS('[1]Balanza Egresos'!$E$1:$E$65536,'[1]Balanza Egresos'!$A$1:$A$65536,$A16))</f>
        <v>0</v>
      </c>
      <c r="I16" s="71"/>
      <c r="J16" s="54"/>
      <c r="K16" s="72"/>
      <c r="L16" s="72"/>
      <c r="M16" s="72"/>
      <c r="N16" s="72"/>
      <c r="O16" s="56" t="str">
        <f t="shared" si="7"/>
        <v>R</v>
      </c>
      <c r="P16" s="56">
        <f t="shared" si="8"/>
        <v>5</v>
      </c>
      <c r="Q16" s="57" t="str">
        <f t="shared" si="0"/>
        <v>NO</v>
      </c>
      <c r="R16" s="58">
        <v>1</v>
      </c>
      <c r="S16" s="59">
        <v>1</v>
      </c>
      <c r="T16" s="6"/>
      <c r="U16" s="60">
        <f t="shared" si="1"/>
        <v>0</v>
      </c>
      <c r="V16" s="61">
        <f t="shared" si="2"/>
        <v>0</v>
      </c>
      <c r="W16" s="62">
        <f t="shared" si="3"/>
        <v>0</v>
      </c>
      <c r="X16" s="61">
        <f t="shared" si="4"/>
        <v>0</v>
      </c>
      <c r="Y16" s="63">
        <f t="shared" si="5"/>
        <v>0</v>
      </c>
      <c r="Z16" s="64">
        <f t="shared" si="6"/>
        <v>0</v>
      </c>
      <c r="AA16" s="54"/>
      <c r="AB16" s="54"/>
      <c r="AC16" s="54"/>
      <c r="AD16" s="54"/>
      <c r="AE16" s="54"/>
      <c r="AF16" s="54"/>
    </row>
    <row r="17" spans="1:32" s="65" customFormat="1" ht="15.75" customHeight="1" x14ac:dyDescent="0.25">
      <c r="A17" s="66" t="s">
        <v>29</v>
      </c>
      <c r="B17" s="66"/>
      <c r="C17" s="67" t="str">
        <f>IFERROR(INDEX('[1]Balanza Egresos'!A$1:C$65536,MATCH(A17,'[1]Balanza Egresos'!A$1:A$65536,0),2),"SIN CUENTA")</f>
        <v>VIVIENDAS INVERSIONES</v>
      </c>
      <c r="D17" s="68">
        <f>IF($O17="A",SUMIFS(D18:D$181,$A18:$A$181,LEFT($A17,LEN($A17))&amp;"*",$O18:$O$181,"R"),SUMIFS('[1]Balanza Egresos'!$C$1:$C$65536,'[1]Balanza Egresos'!$A$1:$A$65536,$A17))</f>
        <v>0</v>
      </c>
      <c r="E17" s="68">
        <f>IF($O17="A",SUMIFS(E18:E$181,$A18:$A$181,LEFT($A17,LEN($A17))&amp;"*",$O18:$O$181,"R"),((H17/[1]Parametros!$E$12)*12)+$I17)</f>
        <v>0</v>
      </c>
      <c r="F17" s="52">
        <f>IF($O17="A",SUMIFS(F18:F$181,$A18:$A$181,LEFT($A17,LEN($A17))&amp;"*",$O18:$O$181,"R"),K17+L17+M17+N17)</f>
        <v>0</v>
      </c>
      <c r="G17" s="70"/>
      <c r="H17" s="71">
        <f>IF($O17="A",SUMIFS(H18:H$181,$A18:$A$181,LEFT($A17,$P17)&amp;"*",$O18:$O$181,"R"),SUMIFS('[1]Balanza Egresos'!$E$1:$E$65536,'[1]Balanza Egresos'!$A$1:$A$65536,$A17))</f>
        <v>0</v>
      </c>
      <c r="I17" s="71"/>
      <c r="J17" s="54"/>
      <c r="K17" s="72"/>
      <c r="L17" s="72"/>
      <c r="M17" s="72"/>
      <c r="N17" s="72"/>
      <c r="O17" s="56" t="str">
        <f t="shared" si="7"/>
        <v>R</v>
      </c>
      <c r="P17" s="56">
        <f t="shared" si="8"/>
        <v>4</v>
      </c>
      <c r="Q17" s="57" t="str">
        <f t="shared" si="0"/>
        <v>NO</v>
      </c>
      <c r="R17" s="58">
        <v>1</v>
      </c>
      <c r="S17" s="59">
        <v>1</v>
      </c>
      <c r="T17" s="6"/>
      <c r="U17" s="60">
        <f t="shared" si="1"/>
        <v>0</v>
      </c>
      <c r="V17" s="61">
        <f t="shared" si="2"/>
        <v>0</v>
      </c>
      <c r="W17" s="62">
        <f t="shared" si="3"/>
        <v>0</v>
      </c>
      <c r="X17" s="61">
        <f t="shared" si="4"/>
        <v>0</v>
      </c>
      <c r="Y17" s="63">
        <f t="shared" si="5"/>
        <v>0</v>
      </c>
      <c r="Z17" s="64">
        <f t="shared" si="6"/>
        <v>0</v>
      </c>
      <c r="AA17" s="54"/>
      <c r="AB17" s="54"/>
      <c r="AC17" s="54"/>
      <c r="AD17" s="54"/>
      <c r="AE17" s="54"/>
      <c r="AF17" s="54"/>
    </row>
    <row r="18" spans="1:32" s="65" customFormat="1" ht="15.75" customHeight="1" x14ac:dyDescent="0.25">
      <c r="A18" s="66" t="s">
        <v>30</v>
      </c>
      <c r="B18" s="66"/>
      <c r="C18" s="67" t="str">
        <f>IFERROR(INDEX('[1]Balanza Egresos'!A$1:C$65536,MATCH(A18,'[1]Balanza Egresos'!A$1:A$65536,0),2),"SIN CUENTA")</f>
        <v>EDIFICIOS NO HABITACIONALES INVERSIONES</v>
      </c>
      <c r="D18" s="68">
        <f>IF($O18="A",SUMIFS(D19:D$181,$A19:$A$181,LEFT($A18,LEN($A18))&amp;"*",$O19:$O$181,"R"),SUMIFS('[1]Balanza Egresos'!$C$1:$C$65536,'[1]Balanza Egresos'!$A$1:$A$65536,$A18))</f>
        <v>0</v>
      </c>
      <c r="E18" s="68">
        <f>IF($O18="A",SUMIFS(E19:E$181,$A19:$A$181,LEFT($A18,LEN($A18))&amp;"*",$O19:$O$181,"R"),((H18/[1]Parametros!$E$12)*12)+$I18)</f>
        <v>0</v>
      </c>
      <c r="F18" s="52">
        <f>IF($O18="A",SUMIFS(F19:F$181,$A19:$A$181,LEFT($A18,LEN($A18))&amp;"*",$O19:$O$181,"R"),K18+L18+M18+N18)</f>
        <v>0</v>
      </c>
      <c r="G18" s="70"/>
      <c r="H18" s="68">
        <f>IF($O18="A",SUMIFS(H19:H$181,$A19:$A$181,LEFT($A18,$P18)&amp;"*",$O19:$O$181,"R"),SUMIFS('[1]Balanza Egresos'!$D$1:$D$65536,'[1]Balanza Egresos'!$A$1:$A$65536,$A18))</f>
        <v>1391275.6600000001</v>
      </c>
      <c r="I18" s="68">
        <f>SUM(I19:I26)</f>
        <v>0</v>
      </c>
      <c r="J18" s="54"/>
      <c r="K18" s="55">
        <f>IF($O18="A",SUMIFS(K19:K$181,$A19:$A$181,LEFT($A18,LEN($A18))&amp;"*",$O19:$O$181,"R"),0)</f>
        <v>0</v>
      </c>
      <c r="L18" s="55">
        <f>IF($O18="A",SUMIFS(L19:L$181,$A19:$A$181,LEFT($A18,LEN($A18))&amp;"*",$O19:$O$181,"R"),0)</f>
        <v>0</v>
      </c>
      <c r="M18" s="55">
        <f>IF($O18="A",SUMIFS(M19:M$181,$A19:$A$181,LEFT($A18,LEN($A18))&amp;"*",$O19:$O$181,"R"),0)</f>
        <v>0</v>
      </c>
      <c r="N18" s="55">
        <f>IF($O18="A",SUMIFS(N19:N$181,$A19:$A$181,LEFT($A18,LEN($A18))&amp;"*",$O19:$O$181,"R"),0)</f>
        <v>0</v>
      </c>
      <c r="O18" s="56" t="str">
        <f t="shared" si="7"/>
        <v>A</v>
      </c>
      <c r="P18" s="56">
        <f t="shared" si="8"/>
        <v>4</v>
      </c>
      <c r="Q18" s="57" t="str">
        <f t="shared" si="0"/>
        <v>SI</v>
      </c>
      <c r="R18" s="58">
        <v>1</v>
      </c>
      <c r="S18" s="59" t="s">
        <v>21</v>
      </c>
      <c r="T18" s="6"/>
      <c r="U18" s="60">
        <f t="shared" si="1"/>
        <v>0</v>
      </c>
      <c r="V18" s="61">
        <f t="shared" si="2"/>
        <v>0</v>
      </c>
      <c r="W18" s="62">
        <f t="shared" si="3"/>
        <v>0</v>
      </c>
      <c r="X18" s="61">
        <f t="shared" si="4"/>
        <v>0</v>
      </c>
      <c r="Y18" s="63">
        <f t="shared" si="5"/>
        <v>0</v>
      </c>
      <c r="Z18" s="64">
        <f t="shared" si="6"/>
        <v>0</v>
      </c>
      <c r="AA18" s="54"/>
      <c r="AB18" s="54"/>
      <c r="AC18" s="54"/>
      <c r="AD18" s="54"/>
      <c r="AE18" s="54"/>
      <c r="AF18" s="54"/>
    </row>
    <row r="19" spans="1:32" s="65" customFormat="1" ht="15.75" customHeight="1" x14ac:dyDescent="0.25">
      <c r="A19" s="66" t="s">
        <v>31</v>
      </c>
      <c r="B19" s="66"/>
      <c r="C19" s="67" t="str">
        <f>IFERROR(INDEX('[1]Balanza Egresos'!A$1:C$65536,MATCH(A19,'[1]Balanza Egresos'!A$1:A$65536,0),2),"SIN CUENTA")</f>
        <v>EDIFICIOS Y CONSTRUCCIONES INVERSIONES</v>
      </c>
      <c r="D19" s="68">
        <f>IF($O19="A",SUMIFS(D20:D$181,$A20:$A$181,LEFT($A19,LEN($A19))&amp;"*",$O20:$O$181,"R"),SUMIFS('[1]Balanza Egresos'!$D$1:$D$65536,'[1]Balanza Egresos'!$A$1:$A$65536,$A19))</f>
        <v>0</v>
      </c>
      <c r="E19" s="68">
        <f>IF($O19="A",SUMIFS(E20:E$181,$A20:$A$181,LEFT($A19,LEN($A19))&amp;"*",$O20:$O$181,"R"),((H19/[1]Parametros!$E$12)*12)+$I19)</f>
        <v>0</v>
      </c>
      <c r="F19" s="52">
        <f>IF($O19="A",SUMIFS(F20:F$181,$A20:$A$181,LEFT($A19,LEN($A19))&amp;"*",$O20:$O$181,"R"),K19+L19+M19+N19)</f>
        <v>0</v>
      </c>
      <c r="G19" s="70"/>
      <c r="H19" s="71">
        <f>IF($O19="A",SUMIFS(H20:H$181,$A20:$A$181,LEFT($A19,$P19)&amp;"*",$O20:$O$181,"R"),SUMIFS('[1]Balanza Egresos'!$E$1:$E$65536,'[1]Balanza Egresos'!$A$1:$A$65536,$A19))</f>
        <v>0</v>
      </c>
      <c r="I19" s="71"/>
      <c r="J19" s="54"/>
      <c r="K19" s="72"/>
      <c r="L19" s="72"/>
      <c r="M19" s="72"/>
      <c r="N19" s="72"/>
      <c r="O19" s="56" t="str">
        <f t="shared" si="7"/>
        <v>R</v>
      </c>
      <c r="P19" s="56">
        <f t="shared" si="8"/>
        <v>5</v>
      </c>
      <c r="Q19" s="57" t="str">
        <f t="shared" si="0"/>
        <v>NO</v>
      </c>
      <c r="R19" s="58">
        <v>1</v>
      </c>
      <c r="S19" s="59">
        <v>1</v>
      </c>
      <c r="T19" s="6"/>
      <c r="U19" s="60">
        <f t="shared" si="1"/>
        <v>0</v>
      </c>
      <c r="V19" s="61">
        <f t="shared" si="2"/>
        <v>0</v>
      </c>
      <c r="W19" s="62">
        <f t="shared" si="3"/>
        <v>0</v>
      </c>
      <c r="X19" s="61">
        <f t="shared" si="4"/>
        <v>0</v>
      </c>
      <c r="Y19" s="63">
        <f t="shared" si="5"/>
        <v>0</v>
      </c>
      <c r="Z19" s="64">
        <f t="shared" si="6"/>
        <v>0</v>
      </c>
      <c r="AA19" s="54"/>
      <c r="AB19" s="54"/>
      <c r="AC19" s="54"/>
      <c r="AD19" s="54"/>
      <c r="AE19" s="54"/>
      <c r="AF19" s="54"/>
    </row>
    <row r="20" spans="1:32" s="65" customFormat="1" ht="15.75" customHeight="1" x14ac:dyDescent="0.25">
      <c r="A20" s="66" t="s">
        <v>32</v>
      </c>
      <c r="B20" s="66"/>
      <c r="C20" s="67" t="str">
        <f>IFERROR(INDEX('[1]Balanza Egresos'!A$1:C$65536,MATCH(A20,'[1]Balanza Egresos'!A$1:A$65536,0),2),"SIN CUENTA")</f>
        <v>ALMACENES INVERSIONES</v>
      </c>
      <c r="D20" s="68">
        <f>IF($O20="A",SUMIFS(D21:D$181,$A21:$A$181,LEFT($A20,LEN($A20))&amp;"*",$O21:$O$181,"R"),SUMIFS('[1]Balanza Egresos'!$D$1:$D$65536,'[1]Balanza Egresos'!$A$1:$A$65536,$A20))</f>
        <v>0</v>
      </c>
      <c r="E20" s="68">
        <f>IF($O20="A",SUMIFS(E21:E$181,$A21:$A$181,LEFT($A20,LEN($A20))&amp;"*",$O21:$O$181,"R"),((H20/[1]Parametros!$E$12)*12)+$I20)</f>
        <v>0</v>
      </c>
      <c r="F20" s="52">
        <f>IF($O20="A",SUMIFS(F21:F$181,$A21:$A$181,LEFT($A20,LEN($A20))&amp;"*",$O21:$O$181,"R"),K20+L20+M20+N20)</f>
        <v>0</v>
      </c>
      <c r="G20" s="70"/>
      <c r="H20" s="71">
        <f>IF($O20="A",SUMIFS(H21:H$181,$A21:$A$181,LEFT($A20,$P20)&amp;"*",$O21:$O$181,"R"),SUMIFS('[1]Balanza Egresos'!$E$1:$E$65536,'[1]Balanza Egresos'!$A$1:$A$65536,$A20))</f>
        <v>0</v>
      </c>
      <c r="I20" s="71"/>
      <c r="J20" s="54"/>
      <c r="K20" s="72"/>
      <c r="L20" s="72"/>
      <c r="M20" s="72"/>
      <c r="N20" s="72"/>
      <c r="O20" s="56" t="str">
        <f t="shared" si="7"/>
        <v>R</v>
      </c>
      <c r="P20" s="56">
        <f t="shared" si="8"/>
        <v>5</v>
      </c>
      <c r="Q20" s="57" t="str">
        <f t="shared" si="0"/>
        <v>NO</v>
      </c>
      <c r="R20" s="58">
        <v>1</v>
      </c>
      <c r="S20" s="59">
        <v>1</v>
      </c>
      <c r="T20" s="6"/>
      <c r="U20" s="60">
        <f t="shared" si="1"/>
        <v>0</v>
      </c>
      <c r="V20" s="61">
        <f t="shared" si="2"/>
        <v>0</v>
      </c>
      <c r="W20" s="62">
        <f t="shared" si="3"/>
        <v>0</v>
      </c>
      <c r="X20" s="61">
        <f t="shared" si="4"/>
        <v>0</v>
      </c>
      <c r="Y20" s="63">
        <f t="shared" si="5"/>
        <v>0</v>
      </c>
      <c r="Z20" s="64">
        <f t="shared" si="6"/>
        <v>0</v>
      </c>
      <c r="AA20" s="54"/>
      <c r="AB20" s="54"/>
      <c r="AC20" s="54"/>
      <c r="AD20" s="54"/>
      <c r="AE20" s="54"/>
      <c r="AF20" s="54"/>
    </row>
    <row r="21" spans="1:32" s="65" customFormat="1" ht="15.75" customHeight="1" x14ac:dyDescent="0.25">
      <c r="A21" s="66" t="s">
        <v>33</v>
      </c>
      <c r="B21" s="66"/>
      <c r="C21" s="67" t="str">
        <f>IFERROR(INDEX('[1]Balanza Egresos'!A$1:C$65536,MATCH(A21,'[1]Balanza Egresos'!A$1:A$65536,0),2),"SIN CUENTA")</f>
        <v>PIPAS INVERSIONES</v>
      </c>
      <c r="D21" s="68">
        <f>IF($O21="A",SUMIFS(D22:D$181,$A22:$A$181,LEFT($A21,LEN($A21))&amp;"*",$O22:$O$181,"R"),SUMIFS('[1]Balanza Egresos'!$D$1:$D$65536,'[1]Balanza Egresos'!$A$1:$A$65536,$A21))</f>
        <v>0</v>
      </c>
      <c r="E21" s="68">
        <f>IF($O21="A",SUMIFS(E22:E$181,$A22:$A$181,LEFT($A21,LEN($A21))&amp;"*",$O22:$O$181,"R"),((H21/[1]Parametros!$E$12)*12)+$I21)</f>
        <v>0</v>
      </c>
      <c r="F21" s="52">
        <f>IF($O21="A",SUMIFS(F22:F$181,$A22:$A$181,LEFT($A21,LEN($A21))&amp;"*",$O22:$O$181,"R"),K21+L21+M21+N21)</f>
        <v>0</v>
      </c>
      <c r="G21" s="70"/>
      <c r="H21" s="71">
        <f>IF($O21="A",SUMIFS(H22:H$181,$A22:$A$181,LEFT($A21,$P21)&amp;"*",$O22:$O$181,"R"),SUMIFS('[1]Balanza Egresos'!$E$1:$E$65536,'[1]Balanza Egresos'!$A$1:$A$65536,$A21))</f>
        <v>0</v>
      </c>
      <c r="I21" s="71"/>
      <c r="J21" s="54"/>
      <c r="K21" s="72"/>
      <c r="L21" s="72"/>
      <c r="M21" s="72"/>
      <c r="N21" s="72"/>
      <c r="O21" s="56" t="str">
        <f t="shared" si="7"/>
        <v>R</v>
      </c>
      <c r="P21" s="56">
        <f t="shared" si="8"/>
        <v>5</v>
      </c>
      <c r="Q21" s="57" t="str">
        <f t="shared" si="0"/>
        <v>NO</v>
      </c>
      <c r="R21" s="58">
        <v>1</v>
      </c>
      <c r="S21" s="59">
        <v>1</v>
      </c>
      <c r="T21" s="6"/>
      <c r="U21" s="60">
        <f t="shared" si="1"/>
        <v>0</v>
      </c>
      <c r="V21" s="61">
        <f t="shared" si="2"/>
        <v>0</v>
      </c>
      <c r="W21" s="62">
        <f t="shared" si="3"/>
        <v>0</v>
      </c>
      <c r="X21" s="61">
        <f t="shared" si="4"/>
        <v>0</v>
      </c>
      <c r="Y21" s="63">
        <f t="shared" si="5"/>
        <v>0</v>
      </c>
      <c r="Z21" s="64">
        <f t="shared" si="6"/>
        <v>0</v>
      </c>
      <c r="AA21" s="54"/>
      <c r="AB21" s="54"/>
      <c r="AC21" s="54"/>
      <c r="AD21" s="54"/>
      <c r="AE21" s="54"/>
      <c r="AF21" s="54"/>
    </row>
    <row r="22" spans="1:32" s="65" customFormat="1" ht="15.75" customHeight="1" x14ac:dyDescent="0.25">
      <c r="A22" s="66" t="s">
        <v>34</v>
      </c>
      <c r="B22" s="66"/>
      <c r="C22" s="67" t="str">
        <f>IFERROR(INDEX('[1]Balanza Egresos'!A$1:C$65536,MATCH(A22,'[1]Balanza Egresos'!A$1:A$65536,0),2),"SIN CUENTA")</f>
        <v>LABORATORIO INVERSIONES</v>
      </c>
      <c r="D22" s="68">
        <f>IF($O22="A",SUMIFS(D23:D$181,$A23:$A$181,LEFT($A22,LEN($A22))&amp;"*",$O23:$O$181,"R"),SUMIFS('[1]Balanza Egresos'!$D$1:$D$65536,'[1]Balanza Egresos'!$A$1:$A$65536,$A22))</f>
        <v>0</v>
      </c>
      <c r="E22" s="68">
        <f>IF($O22="A",SUMIFS(E23:E$181,$A23:$A$181,LEFT($A22,LEN($A22))&amp;"*",$O23:$O$181,"R"),((H22/[1]Parametros!$E$12)*12)+$I22)</f>
        <v>0</v>
      </c>
      <c r="F22" s="52">
        <f>IF($O22="A",SUMIFS(F23:F$181,$A23:$A$181,LEFT($A22,LEN($A22))&amp;"*",$O23:$O$181,"R"),K22+L22+M22+N22)</f>
        <v>0</v>
      </c>
      <c r="G22" s="70"/>
      <c r="H22" s="71">
        <f>IF($O22="A",SUMIFS(H23:H$181,$A23:$A$181,LEFT($A22,$P22)&amp;"*",$O23:$O$181,"R"),SUMIFS('[1]Balanza Egresos'!$E$1:$E$65536,'[1]Balanza Egresos'!$A$1:$A$65536,$A22))</f>
        <v>0</v>
      </c>
      <c r="I22" s="71"/>
      <c r="J22" s="54"/>
      <c r="K22" s="72"/>
      <c r="L22" s="72"/>
      <c r="M22" s="72"/>
      <c r="N22" s="72"/>
      <c r="O22" s="56" t="str">
        <f t="shared" si="7"/>
        <v>R</v>
      </c>
      <c r="P22" s="56">
        <f t="shared" si="8"/>
        <v>5</v>
      </c>
      <c r="Q22" s="57" t="str">
        <f t="shared" si="0"/>
        <v>NO</v>
      </c>
      <c r="R22" s="58">
        <v>1</v>
      </c>
      <c r="S22" s="59">
        <v>1</v>
      </c>
      <c r="T22" s="6"/>
      <c r="U22" s="60">
        <f t="shared" si="1"/>
        <v>0</v>
      </c>
      <c r="V22" s="61">
        <f t="shared" si="2"/>
        <v>0</v>
      </c>
      <c r="W22" s="62">
        <f t="shared" si="3"/>
        <v>0</v>
      </c>
      <c r="X22" s="61">
        <f t="shared" si="4"/>
        <v>0</v>
      </c>
      <c r="Y22" s="63">
        <f t="shared" si="5"/>
        <v>0</v>
      </c>
      <c r="Z22" s="64">
        <f t="shared" si="6"/>
        <v>0</v>
      </c>
      <c r="AA22" s="54"/>
      <c r="AB22" s="54"/>
      <c r="AC22" s="54"/>
      <c r="AD22" s="54"/>
      <c r="AE22" s="54"/>
      <c r="AF22" s="54"/>
    </row>
    <row r="23" spans="1:32" s="65" customFormat="1" ht="15.75" customHeight="1" x14ac:dyDescent="0.25">
      <c r="A23" s="66" t="s">
        <v>35</v>
      </c>
      <c r="B23" s="66"/>
      <c r="C23" s="67" t="str">
        <f>IFERROR(INDEX('[1]Balanza Egresos'!A$1:C$65536,MATCH(A23,'[1]Balanza Egresos'!A$1:A$65536,0),2),"SIN CUENTA")</f>
        <v>REUSO DE AGUA INVERSIONES</v>
      </c>
      <c r="D23" s="68">
        <f>IF($O23="A",SUMIFS(D24:D$181,$A24:$A$181,LEFT($A23,LEN($A23))&amp;"*",$O24:$O$181,"R"),SUMIFS('[1]Balanza Egresos'!$D$1:$D$65536,'[1]Balanza Egresos'!$A$1:$A$65536,$A23))</f>
        <v>0</v>
      </c>
      <c r="E23" s="68">
        <f>IF($O23="A",SUMIFS(E24:E$181,$A24:$A$181,LEFT($A23,LEN($A23))&amp;"*",$O24:$O$181,"R"),((H23/[1]Parametros!$E$12)*12)+$I23)</f>
        <v>0</v>
      </c>
      <c r="F23" s="52">
        <f>IF($O23="A",SUMIFS(F24:F$181,$A24:$A$181,LEFT($A23,LEN($A23))&amp;"*",$O24:$O$181,"R"),K23+L23+M23+N23)</f>
        <v>0</v>
      </c>
      <c r="G23" s="70"/>
      <c r="H23" s="71">
        <f>IF($O23="A",SUMIFS(H24:H$181,$A24:$A$181,LEFT($A23,$P23)&amp;"*",$O24:$O$181,"R"),SUMIFS('[1]Balanza Egresos'!$E$1:$E$65536,'[1]Balanza Egresos'!$A$1:$A$65536,$A23))</f>
        <v>0</v>
      </c>
      <c r="I23" s="71"/>
      <c r="J23" s="54"/>
      <c r="K23" s="72"/>
      <c r="L23" s="72"/>
      <c r="M23" s="72"/>
      <c r="N23" s="72"/>
      <c r="O23" s="56" t="str">
        <f t="shared" si="7"/>
        <v>R</v>
      </c>
      <c r="P23" s="56">
        <f t="shared" si="8"/>
        <v>5</v>
      </c>
      <c r="Q23" s="57" t="str">
        <f t="shared" si="0"/>
        <v>NO</v>
      </c>
      <c r="R23" s="58">
        <v>1</v>
      </c>
      <c r="S23" s="59">
        <v>1</v>
      </c>
      <c r="T23" s="6"/>
      <c r="U23" s="60">
        <f t="shared" si="1"/>
        <v>0</v>
      </c>
      <c r="V23" s="61">
        <f t="shared" si="2"/>
        <v>0</v>
      </c>
      <c r="W23" s="62">
        <f t="shared" si="3"/>
        <v>0</v>
      </c>
      <c r="X23" s="61">
        <f t="shared" si="4"/>
        <v>0</v>
      </c>
      <c r="Y23" s="63">
        <f t="shared" si="5"/>
        <v>0</v>
      </c>
      <c r="Z23" s="64">
        <f t="shared" si="6"/>
        <v>0</v>
      </c>
      <c r="AA23" s="54"/>
      <c r="AB23" s="54"/>
      <c r="AC23" s="54"/>
      <c r="AD23" s="54"/>
      <c r="AE23" s="54"/>
      <c r="AF23" s="54"/>
    </row>
    <row r="24" spans="1:32" s="65" customFormat="1" ht="15.75" customHeight="1" x14ac:dyDescent="0.25">
      <c r="A24" s="66" t="s">
        <v>36</v>
      </c>
      <c r="B24" s="66"/>
      <c r="C24" s="67" t="str">
        <f>IFERROR(INDEX('[1]Balanza Egresos'!A$1:C$65536,MATCH(A24,'[1]Balanza Egresos'!A$1:A$65536,0),2),"SIN CUENTA")</f>
        <v>SANEAMIENTO AMBIENTAL INVERSIONES</v>
      </c>
      <c r="D24" s="68">
        <f>IF($O24="A",SUMIFS(D25:D$181,$A25:$A$181,LEFT($A24,LEN($A24))&amp;"*",$O25:$O$181,"R"),SUMIFS('[1]Balanza Egresos'!$D$1:$D$65536,'[1]Balanza Egresos'!$A$1:$A$65536,$A24))</f>
        <v>0</v>
      </c>
      <c r="E24" s="68">
        <f>IF($O24="A",SUMIFS(E25:E$181,$A25:$A$181,LEFT($A24,LEN($A24))&amp;"*",$O25:$O$181,"R"),((H24/[1]Parametros!$E$12)*12)+$I24)</f>
        <v>0</v>
      </c>
      <c r="F24" s="52">
        <f>IF($O24="A",SUMIFS(F25:F$181,$A25:$A$181,LEFT($A24,LEN($A24))&amp;"*",$O25:$O$181,"R"),K24+L24+M24+N24)</f>
        <v>0</v>
      </c>
      <c r="G24" s="70"/>
      <c r="H24" s="71">
        <f>IF($O24="A",SUMIFS(H25:H$181,$A25:$A$181,LEFT($A24,$P24)&amp;"*",$O25:$O$181,"R"),SUMIFS('[1]Balanza Egresos'!$E$1:$E$65536,'[1]Balanza Egresos'!$A$1:$A$65536,$A24))</f>
        <v>0</v>
      </c>
      <c r="I24" s="71"/>
      <c r="J24" s="54"/>
      <c r="K24" s="72"/>
      <c r="L24" s="72"/>
      <c r="M24" s="72"/>
      <c r="N24" s="72"/>
      <c r="O24" s="56" t="str">
        <f t="shared" si="7"/>
        <v>R</v>
      </c>
      <c r="P24" s="56">
        <f t="shared" si="8"/>
        <v>5</v>
      </c>
      <c r="Q24" s="57" t="str">
        <f t="shared" si="0"/>
        <v>NO</v>
      </c>
      <c r="R24" s="58">
        <v>1</v>
      </c>
      <c r="S24" s="59">
        <v>1</v>
      </c>
      <c r="T24" s="6"/>
      <c r="U24" s="60">
        <f t="shared" si="1"/>
        <v>0</v>
      </c>
      <c r="V24" s="61">
        <f t="shared" si="2"/>
        <v>0</v>
      </c>
      <c r="W24" s="62">
        <f t="shared" si="3"/>
        <v>0</v>
      </c>
      <c r="X24" s="61">
        <f t="shared" si="4"/>
        <v>0</v>
      </c>
      <c r="Y24" s="63">
        <f t="shared" si="5"/>
        <v>0</v>
      </c>
      <c r="Z24" s="64">
        <f t="shared" si="6"/>
        <v>0</v>
      </c>
      <c r="AA24" s="54"/>
      <c r="AB24" s="54"/>
      <c r="AC24" s="54"/>
      <c r="AD24" s="54"/>
      <c r="AE24" s="54"/>
      <c r="AF24" s="54"/>
    </row>
    <row r="25" spans="1:32" s="65" customFormat="1" ht="15.75" customHeight="1" x14ac:dyDescent="0.25">
      <c r="A25" s="66" t="s">
        <v>37</v>
      </c>
      <c r="B25" s="66"/>
      <c r="C25" s="67" t="str">
        <f>IFERROR(INDEX('[1]Balanza Egresos'!A$1:C$65536,MATCH(A25,'[1]Balanza Egresos'!A$1:A$65536,0),2),"SIN CUENTA")</f>
        <v>MANTENIMIENTO Y SEGURIDAD INVERSIONES</v>
      </c>
      <c r="D25" s="68">
        <f>IF($O25="A",SUMIFS(D26:D$181,$A26:$A$181,LEFT($A25,LEN($A25))&amp;"*",$O26:$O$181,"R"),SUMIFS('[1]Balanza Egresos'!$D$1:$D$65536,'[1]Balanza Egresos'!$A$1:$A$65536,$A25))</f>
        <v>0</v>
      </c>
      <c r="E25" s="68">
        <f>IF($O25="A",SUMIFS(E26:E$181,$A26:$A$181,LEFT($A25,LEN($A25))&amp;"*",$O26:$O$181,"R"),((H25/[1]Parametros!$E$12)*12)+$I25)</f>
        <v>0</v>
      </c>
      <c r="F25" s="52">
        <f>IF($O25="A",SUMIFS(F26:F$181,$A26:$A$181,LEFT($A25,LEN($A25))&amp;"*",$O26:$O$181,"R"),K25+L25+M25+N25)</f>
        <v>0</v>
      </c>
      <c r="G25" s="70"/>
      <c r="H25" s="71">
        <f>IF($O25="A",SUMIFS(H26:H$181,$A26:$A$181,LEFT($A25,$P25)&amp;"*",$O26:$O$181,"R"),SUMIFS('[1]Balanza Egresos'!$E$1:$E$65536,'[1]Balanza Egresos'!$A$1:$A$65536,$A25))</f>
        <v>0</v>
      </c>
      <c r="I25" s="71"/>
      <c r="J25" s="54"/>
      <c r="K25" s="72"/>
      <c r="L25" s="72"/>
      <c r="M25" s="72"/>
      <c r="N25" s="72"/>
      <c r="O25" s="56" t="str">
        <f t="shared" si="7"/>
        <v>R</v>
      </c>
      <c r="P25" s="56">
        <f t="shared" si="8"/>
        <v>5</v>
      </c>
      <c r="Q25" s="57" t="str">
        <f t="shared" si="0"/>
        <v>NO</v>
      </c>
      <c r="R25" s="58">
        <v>1</v>
      </c>
      <c r="S25" s="59">
        <v>1</v>
      </c>
      <c r="T25" s="6"/>
      <c r="U25" s="60">
        <f t="shared" si="1"/>
        <v>0</v>
      </c>
      <c r="V25" s="61">
        <f t="shared" si="2"/>
        <v>0</v>
      </c>
      <c r="W25" s="62">
        <f t="shared" si="3"/>
        <v>0</v>
      </c>
      <c r="X25" s="61">
        <f t="shared" si="4"/>
        <v>0</v>
      </c>
      <c r="Y25" s="63">
        <f t="shared" si="5"/>
        <v>0</v>
      </c>
      <c r="Z25" s="64">
        <f t="shared" si="6"/>
        <v>0</v>
      </c>
      <c r="AA25" s="54"/>
      <c r="AB25" s="54"/>
      <c r="AC25" s="54"/>
      <c r="AD25" s="54"/>
      <c r="AE25" s="54"/>
      <c r="AF25" s="54"/>
    </row>
    <row r="26" spans="1:32" s="65" customFormat="1" ht="15.75" customHeight="1" x14ac:dyDescent="0.25">
      <c r="A26" s="66" t="s">
        <v>38</v>
      </c>
      <c r="B26" s="66"/>
      <c r="C26" s="67" t="str">
        <f>IFERROR(INDEX('[1]Balanza Egresos'!A$1:C$65536,MATCH(A26,'[1]Balanza Egresos'!A$1:A$65536,0),2),"SIN CUENTA")</f>
        <v>REGISTRO DE USUARIO INVERSIONES</v>
      </c>
      <c r="D26" s="68">
        <f>IF($O26="A",SUMIFS(D27:D$181,$A27:$A$181,LEFT($A26,LEN($A26))&amp;"*",$O27:$O$181,"R"),SUMIFS('[1]Balanza Egresos'!$D$1:$D$65536,'[1]Balanza Egresos'!$A$1:$A$65536,$A26))</f>
        <v>0</v>
      </c>
      <c r="E26" s="68">
        <f>IF($O26="A",SUMIFS(E27:E$181,$A27:$A$181,LEFT($A26,LEN($A26))&amp;"*",$O27:$O$181,"R"),((H26/[1]Parametros!$E$12)*12)+$I26)</f>
        <v>0</v>
      </c>
      <c r="F26" s="52">
        <f>IF($O26="A",SUMIFS(F27:F$181,$A27:$A$181,LEFT($A26,LEN($A26))&amp;"*",$O27:$O$181,"R"),K26+L26+M26+N26)</f>
        <v>0</v>
      </c>
      <c r="G26" s="70"/>
      <c r="H26" s="71">
        <f>IF($O26="A",SUMIFS(H27:H$181,$A27:$A$181,LEFT($A26,$P26)&amp;"*",$O27:$O$181,"R"),SUMIFS('[1]Balanza Egresos'!$E$1:$E$65536,'[1]Balanza Egresos'!$A$1:$A$65536,$A26))</f>
        <v>0</v>
      </c>
      <c r="I26" s="71"/>
      <c r="J26" s="54"/>
      <c r="K26" s="72"/>
      <c r="L26" s="72"/>
      <c r="M26" s="72"/>
      <c r="N26" s="72"/>
      <c r="O26" s="56" t="str">
        <f t="shared" si="7"/>
        <v>R</v>
      </c>
      <c r="P26" s="56">
        <f t="shared" si="8"/>
        <v>5</v>
      </c>
      <c r="Q26" s="57" t="str">
        <f t="shared" si="0"/>
        <v>NO</v>
      </c>
      <c r="R26" s="58">
        <v>1</v>
      </c>
      <c r="S26" s="59">
        <v>1</v>
      </c>
      <c r="T26" s="6"/>
      <c r="U26" s="60">
        <f t="shared" si="1"/>
        <v>0</v>
      </c>
      <c r="V26" s="61">
        <f t="shared" si="2"/>
        <v>0</v>
      </c>
      <c r="W26" s="62">
        <f t="shared" si="3"/>
        <v>0</v>
      </c>
      <c r="X26" s="61">
        <f t="shared" si="4"/>
        <v>0</v>
      </c>
      <c r="Y26" s="63">
        <f t="shared" si="5"/>
        <v>0</v>
      </c>
      <c r="Z26" s="64">
        <f t="shared" si="6"/>
        <v>0</v>
      </c>
      <c r="AA26" s="54"/>
      <c r="AB26" s="54"/>
      <c r="AC26" s="54"/>
      <c r="AD26" s="54"/>
      <c r="AE26" s="54"/>
      <c r="AF26" s="54"/>
    </row>
    <row r="27" spans="1:32" s="65" customFormat="1" ht="15.75" customHeight="1" x14ac:dyDescent="0.25">
      <c r="A27" s="66" t="s">
        <v>39</v>
      </c>
      <c r="B27" s="66"/>
      <c r="C27" s="67" t="str">
        <f>IFERROR(INDEX('[1]Balanza Egresos'!A$1:C$65536,MATCH(A27,'[1]Balanza Egresos'!A$1:A$65536,0),2),"SIN CUENTA")</f>
        <v>INFRAESTRUCTURA INVERSIONES</v>
      </c>
      <c r="D27" s="68">
        <f>IF($O27="A",SUMIFS(D28:D$181,$A28:$A$181,LEFT($A27,LEN($A27))&amp;"*",$O28:$O$181,"R"),SUMIFS('[1]Balanza Egresos'!$C$1:$C$65536,'[1]Balanza Egresos'!$A$1:$A$65536,$A27))</f>
        <v>1005642.38</v>
      </c>
      <c r="E27" s="68">
        <f>IF($O27="A",SUMIFS(E28:E$181,$A28:$A$181,LEFT($A27,LEN($A27))&amp;"*",$O28:$O$181,"R"),((H27/[1]Parametros!$E$12)*12)+$I27)</f>
        <v>2016996.18</v>
      </c>
      <c r="F27" s="52">
        <f>IF($O27="A",SUMIFS(F28:F$181,$A28:$A$181,LEFT($A27,LEN($A27))&amp;"*",$O28:$O$181,"R"),K27+L27+M27+N27)</f>
        <v>2092698.16</v>
      </c>
      <c r="G27" s="70"/>
      <c r="H27" s="68">
        <f>IF($O27="A",SUMIFS(H28:H$181,$A28:$A$181,LEFT($A27,$P27)&amp;"*",$O28:$O$181,"R"),SUMIFS('[1]Balanza Egresos'!$D$1:$D$65536,'[1]Balanza Egresos'!$A$1:$A$65536,$A27))</f>
        <v>1391275.6600000001</v>
      </c>
      <c r="I27" s="68">
        <f>SUM(I28:I50)</f>
        <v>0</v>
      </c>
      <c r="J27" s="54"/>
      <c r="K27" s="72">
        <f>IF($O27="A",SUMIFS(K28:K$181,$A28:$A$181,LEFT($A27,LEN($A27))&amp;"*",$O28:$O$181,"R"),0)</f>
        <v>0</v>
      </c>
      <c r="L27" s="72">
        <f>IF($O27="A",SUMIFS(L28:L$181,$A28:$A$181,LEFT($A27,LEN($A27))&amp;"*",$O28:$O$181,"R"),0)</f>
        <v>0</v>
      </c>
      <c r="M27" s="72">
        <f>IF($O27="A",SUMIFS(M28:M$181,$A28:$A$181,LEFT($A27,LEN($A27))&amp;"*",$O28:$O$181,"R"),0)</f>
        <v>2092698.16</v>
      </c>
      <c r="N27" s="72">
        <f>IF($O27="A",SUMIFS(N28:N$181,$A28:$A$181,LEFT($A27,LEN($A27))&amp;"*",$O28:$O$181,"R"),0)</f>
        <v>0</v>
      </c>
      <c r="O27" s="56" t="str">
        <f t="shared" si="7"/>
        <v>A</v>
      </c>
      <c r="P27" s="56">
        <f t="shared" si="8"/>
        <v>4</v>
      </c>
      <c r="Q27" s="57" t="str">
        <f t="shared" si="0"/>
        <v>SI</v>
      </c>
      <c r="R27" s="58">
        <v>1</v>
      </c>
      <c r="S27" s="59" t="s">
        <v>21</v>
      </c>
      <c r="T27" s="6"/>
      <c r="U27" s="60">
        <f t="shared" si="1"/>
        <v>-1011353.7999999999</v>
      </c>
      <c r="V27" s="61">
        <f t="shared" si="2"/>
        <v>-1.0056793748091641</v>
      </c>
      <c r="W27" s="62">
        <f t="shared" si="3"/>
        <v>1087055.7799999998</v>
      </c>
      <c r="X27" s="61">
        <f t="shared" si="4"/>
        <v>1.080956612031406</v>
      </c>
      <c r="Y27" s="63">
        <f t="shared" si="5"/>
        <v>75701.979999999981</v>
      </c>
      <c r="Z27" s="64">
        <f t="shared" si="6"/>
        <v>3.7532039351705654E-2</v>
      </c>
      <c r="AA27" s="54"/>
      <c r="AB27" s="54"/>
      <c r="AC27" s="54"/>
      <c r="AD27" s="54"/>
      <c r="AE27" s="54"/>
      <c r="AF27" s="54"/>
    </row>
    <row r="28" spans="1:32" s="65" customFormat="1" ht="15.75" customHeight="1" x14ac:dyDescent="0.25">
      <c r="A28" s="66" t="s">
        <v>40</v>
      </c>
      <c r="B28" s="66"/>
      <c r="C28" s="67" t="str">
        <f>IFERROR(INDEX('[1]Balanza Egresos'!A$1:C$65536,MATCH(A28,'[1]Balanza Egresos'!A$1:A$65536,0),2),"SIN CUENTA")</f>
        <v>POZOS INVERSIONES</v>
      </c>
      <c r="D28" s="68">
        <f>IF($O28="A",SUMIFS(D29:D$181,$A29:$A$181,LEFT($A28,LEN($A28))&amp;"*",$O29:$O$181,"R"),SUMIFS('[1]Balanza Egresos'!$D$1:$D$65536,'[1]Balanza Egresos'!$A$1:$A$65536,$A28))</f>
        <v>0</v>
      </c>
      <c r="E28" s="68">
        <f>IF($O28="A",SUMIFS(E29:E$181,$A29:$A$181,LEFT($A28,LEN($A28))&amp;"*",$O29:$O$181,"R"),((H28/[1]Parametros!$E$12)*12)+$I28)</f>
        <v>832012.53</v>
      </c>
      <c r="F28" s="52">
        <f>IF($O28="A",SUMIFS(F29:F$181,$A29:$A$181,LEFT($A28,LEN($A28))&amp;"*",$O29:$O$181,"R"),K28+L28+M28+N28)</f>
        <v>0</v>
      </c>
      <c r="G28" s="70"/>
      <c r="H28" s="71">
        <f>IF($O28="A",SUMIFS(H29:H$181,$A29:$A$181,LEFT($A28,$P28)&amp;"*",$O29:$O$181,"R"),SUMIFS('[1]Balanza Egresos'!$E$1:$E$65536,'[1]Balanza Egresos'!$A$1:$A$65536,$A28))</f>
        <v>554675.02</v>
      </c>
      <c r="I28" s="71"/>
      <c r="J28" s="54"/>
      <c r="K28" s="72"/>
      <c r="L28" s="72"/>
      <c r="M28" s="72"/>
      <c r="N28" s="72"/>
      <c r="O28" s="56" t="str">
        <f t="shared" si="7"/>
        <v>R</v>
      </c>
      <c r="P28" s="56">
        <f t="shared" si="8"/>
        <v>5</v>
      </c>
      <c r="Q28" s="57" t="str">
        <f t="shared" si="0"/>
        <v>SI</v>
      </c>
      <c r="R28" s="58">
        <v>1</v>
      </c>
      <c r="S28" s="59">
        <v>3</v>
      </c>
      <c r="T28" s="6"/>
      <c r="U28" s="60">
        <f t="shared" si="1"/>
        <v>-832012.53</v>
      </c>
      <c r="V28" s="61">
        <f t="shared" si="2"/>
        <v>0</v>
      </c>
      <c r="W28" s="62">
        <f t="shared" si="3"/>
        <v>0</v>
      </c>
      <c r="X28" s="61">
        <f t="shared" si="4"/>
        <v>0</v>
      </c>
      <c r="Y28" s="63">
        <f t="shared" si="5"/>
        <v>-832012.53</v>
      </c>
      <c r="Z28" s="64">
        <f t="shared" si="6"/>
        <v>-1</v>
      </c>
      <c r="AA28" s="54"/>
      <c r="AB28" s="54"/>
      <c r="AC28" s="54"/>
      <c r="AD28" s="54"/>
      <c r="AE28" s="54"/>
      <c r="AF28" s="54"/>
    </row>
    <row r="29" spans="1:32" s="65" customFormat="1" ht="15.75" customHeight="1" x14ac:dyDescent="0.25">
      <c r="A29" s="66" t="s">
        <v>41</v>
      </c>
      <c r="B29" s="66"/>
      <c r="C29" s="67" t="str">
        <f>IFERROR(INDEX('[1]Balanza Egresos'!A$1:C$65536,MATCH(A29,'[1]Balanza Egresos'!A$1:A$65536,0),2),"SIN CUENTA")</f>
        <v>REBOMBEOS INVERSIONES</v>
      </c>
      <c r="D29" s="68">
        <f>IF($O29="A",SUMIFS(D30:D$181,$A30:$A$181,LEFT($A29,LEN($A29))&amp;"*",$O30:$O$181,"R"),SUMIFS('[1]Balanza Egresos'!$D$1:$D$65536,'[1]Balanza Egresos'!$A$1:$A$65536,$A29))</f>
        <v>0</v>
      </c>
      <c r="E29" s="68">
        <f>IF($O29="A",SUMIFS(E30:E$181,$A30:$A$181,LEFT($A29,LEN($A29))&amp;"*",$O30:$O$181,"R"),((H29/[1]Parametros!$E$12)*12)+$I29)</f>
        <v>0</v>
      </c>
      <c r="F29" s="52">
        <f>IF($O29="A",SUMIFS(F30:F$181,$A30:$A$181,LEFT($A29,LEN($A29))&amp;"*",$O30:$O$181,"R"),K29+L29+M29+N29)</f>
        <v>0</v>
      </c>
      <c r="G29" s="70"/>
      <c r="H29" s="71">
        <f>IF($O29="A",SUMIFS(H30:H$181,$A30:$A$181,LEFT($A29,$P29)&amp;"*",$O30:$O$181,"R"),SUMIFS('[1]Balanza Egresos'!$E$1:$E$65536,'[1]Balanza Egresos'!$A$1:$A$65536,$A29))</f>
        <v>0</v>
      </c>
      <c r="I29" s="71"/>
      <c r="J29" s="54"/>
      <c r="K29" s="72"/>
      <c r="L29" s="72"/>
      <c r="M29" s="72"/>
      <c r="N29" s="72"/>
      <c r="O29" s="56" t="str">
        <f t="shared" si="7"/>
        <v>R</v>
      </c>
      <c r="P29" s="56">
        <f t="shared" si="8"/>
        <v>5</v>
      </c>
      <c r="Q29" s="57" t="str">
        <f t="shared" si="0"/>
        <v>NO</v>
      </c>
      <c r="R29" s="58">
        <v>1</v>
      </c>
      <c r="S29" s="59">
        <v>3</v>
      </c>
      <c r="T29" s="6"/>
      <c r="U29" s="60">
        <f t="shared" si="1"/>
        <v>0</v>
      </c>
      <c r="V29" s="61">
        <f t="shared" si="2"/>
        <v>0</v>
      </c>
      <c r="W29" s="62">
        <f t="shared" si="3"/>
        <v>0</v>
      </c>
      <c r="X29" s="61">
        <f t="shared" si="4"/>
        <v>0</v>
      </c>
      <c r="Y29" s="63">
        <f t="shared" si="5"/>
        <v>0</v>
      </c>
      <c r="Z29" s="64">
        <f t="shared" si="6"/>
        <v>0</v>
      </c>
      <c r="AA29" s="54"/>
      <c r="AB29" s="54"/>
      <c r="AC29" s="54"/>
      <c r="AD29" s="54"/>
      <c r="AE29" s="54"/>
      <c r="AF29" s="54"/>
    </row>
    <row r="30" spans="1:32" s="65" customFormat="1" ht="15.75" customHeight="1" x14ac:dyDescent="0.25">
      <c r="A30" s="66" t="s">
        <v>42</v>
      </c>
      <c r="B30" s="66"/>
      <c r="C30" s="67" t="str">
        <f>IFERROR(INDEX('[1]Balanza Egresos'!A$1:C$65536,MATCH(A30,'[1]Balanza Egresos'!A$1:A$65536,0),2),"SIN CUENTA")</f>
        <v>TANQUES DE ALMACENAMIENTO INVERSIONES</v>
      </c>
      <c r="D30" s="68">
        <f>IF($O30="A",SUMIFS(D31:D$181,$A31:$A$181,LEFT($A30,LEN($A30))&amp;"*",$O31:$O$181,"R"),SUMIFS('[1]Balanza Egresos'!$D$1:$D$65536,'[1]Balanza Egresos'!$A$1:$A$65536,$A30))</f>
        <v>0</v>
      </c>
      <c r="E30" s="68">
        <f>IF($O30="A",SUMIFS(E31:E$181,$A31:$A$181,LEFT($A30,LEN($A30))&amp;"*",$O31:$O$181,"R"),((H30/[1]Parametros!$E$12)*12)+$I30)</f>
        <v>0</v>
      </c>
      <c r="F30" s="52">
        <f>IF($O30="A",SUMIFS(F31:F$181,$A31:$A$181,LEFT($A30,LEN($A30))&amp;"*",$O31:$O$181,"R"),K30+L30+M30+N30)</f>
        <v>0</v>
      </c>
      <c r="G30" s="70"/>
      <c r="H30" s="71">
        <f>IF($O30="A",SUMIFS(H31:H$181,$A31:$A$181,LEFT($A30,$P30)&amp;"*",$O31:$O$181,"R"),SUMIFS('[1]Balanza Egresos'!$E$1:$E$65536,'[1]Balanza Egresos'!$A$1:$A$65536,$A30))</f>
        <v>0</v>
      </c>
      <c r="I30" s="71"/>
      <c r="J30" s="54"/>
      <c r="K30" s="72"/>
      <c r="L30" s="72"/>
      <c r="M30" s="72"/>
      <c r="N30" s="72"/>
      <c r="O30" s="56" t="str">
        <f t="shared" si="7"/>
        <v>R</v>
      </c>
      <c r="P30" s="56">
        <f t="shared" si="8"/>
        <v>5</v>
      </c>
      <c r="Q30" s="57" t="str">
        <f t="shared" si="0"/>
        <v>NO</v>
      </c>
      <c r="R30" s="58">
        <v>1</v>
      </c>
      <c r="S30" s="59">
        <v>3</v>
      </c>
      <c r="T30" s="6"/>
      <c r="U30" s="60">
        <f t="shared" si="1"/>
        <v>0</v>
      </c>
      <c r="V30" s="61">
        <f t="shared" si="2"/>
        <v>0</v>
      </c>
      <c r="W30" s="62">
        <f t="shared" si="3"/>
        <v>0</v>
      </c>
      <c r="X30" s="61">
        <f t="shared" si="4"/>
        <v>0</v>
      </c>
      <c r="Y30" s="63">
        <f t="shared" si="5"/>
        <v>0</v>
      </c>
      <c r="Z30" s="64">
        <f t="shared" si="6"/>
        <v>0</v>
      </c>
      <c r="AA30" s="54"/>
      <c r="AB30" s="54"/>
      <c r="AC30" s="54"/>
      <c r="AD30" s="54"/>
      <c r="AE30" s="54"/>
      <c r="AF30" s="54"/>
    </row>
    <row r="31" spans="1:32" s="65" customFormat="1" ht="15.75" customHeight="1" x14ac:dyDescent="0.25">
      <c r="A31" s="66" t="s">
        <v>43</v>
      </c>
      <c r="B31" s="66"/>
      <c r="C31" s="67" t="str">
        <f>IFERROR(INDEX('[1]Balanza Egresos'!A$1:C$65536,MATCH(A31,'[1]Balanza Egresos'!A$1:A$65536,0),2),"SIN CUENTA")</f>
        <v>TOMAS DOMICILIARIAS INVERSIONES</v>
      </c>
      <c r="D31" s="68">
        <f>IF($O31="A",SUMIFS(D32:D$181,$A32:$A$181,LEFT($A31,LEN($A31))&amp;"*",$O32:$O$181,"R"),SUMIFS('[1]Balanza Egresos'!$D$1:$D$65536,'[1]Balanza Egresos'!$A$1:$A$65536,$A31))</f>
        <v>0</v>
      </c>
      <c r="E31" s="68">
        <f>IF($O31="A",SUMIFS(E32:E$181,$A32:$A$181,LEFT($A31,LEN($A31))&amp;"*",$O32:$O$181,"R"),((H31/[1]Parametros!$E$12)*12)+$I31)</f>
        <v>0</v>
      </c>
      <c r="F31" s="52">
        <f>IF($O31="A",SUMIFS(F32:F$181,$A32:$A$181,LEFT($A31,LEN($A31))&amp;"*",$O32:$O$181,"R"),K31+L31+M31+N31)</f>
        <v>0</v>
      </c>
      <c r="G31" s="70"/>
      <c r="H31" s="71">
        <f>IF($O31="A",SUMIFS(H32:H$181,$A32:$A$181,LEFT($A31,$P31)&amp;"*",$O32:$O$181,"R"),SUMIFS('[1]Balanza Egresos'!$E$1:$E$65536,'[1]Balanza Egresos'!$A$1:$A$65536,$A31))</f>
        <v>0</v>
      </c>
      <c r="I31" s="71"/>
      <c r="J31" s="54"/>
      <c r="K31" s="72"/>
      <c r="L31" s="72"/>
      <c r="M31" s="72"/>
      <c r="N31" s="72"/>
      <c r="O31" s="56" t="str">
        <f t="shared" si="7"/>
        <v>R</v>
      </c>
      <c r="P31" s="56">
        <f t="shared" si="8"/>
        <v>5</v>
      </c>
      <c r="Q31" s="57" t="str">
        <f t="shared" si="0"/>
        <v>NO</v>
      </c>
      <c r="R31" s="58">
        <v>1</v>
      </c>
      <c r="S31" s="59">
        <v>3</v>
      </c>
      <c r="T31" s="6"/>
      <c r="U31" s="60">
        <f t="shared" si="1"/>
        <v>0</v>
      </c>
      <c r="V31" s="61">
        <f t="shared" si="2"/>
        <v>0</v>
      </c>
      <c r="W31" s="62">
        <f t="shared" si="3"/>
        <v>0</v>
      </c>
      <c r="X31" s="61">
        <f t="shared" si="4"/>
        <v>0</v>
      </c>
      <c r="Y31" s="63">
        <f t="shared" si="5"/>
        <v>0</v>
      </c>
      <c r="Z31" s="64">
        <f t="shared" si="6"/>
        <v>0</v>
      </c>
      <c r="AA31" s="54"/>
      <c r="AB31" s="54"/>
      <c r="AC31" s="54"/>
      <c r="AD31" s="54"/>
      <c r="AE31" s="54"/>
      <c r="AF31" s="54"/>
    </row>
    <row r="32" spans="1:32" s="65" customFormat="1" ht="15.75" customHeight="1" x14ac:dyDescent="0.25">
      <c r="A32" s="66" t="s">
        <v>44</v>
      </c>
      <c r="B32" s="66"/>
      <c r="C32" s="67" t="str">
        <f>IFERROR(INDEX('[1]Balanza Egresos'!A$1:C$65536,MATCH(A32,'[1]Balanza Egresos'!A$1:A$65536,0),2),"SIN CUENTA")</f>
        <v>PROYECTOS ESPECIALES INVERSIONES</v>
      </c>
      <c r="D32" s="68">
        <f>IF($O32="A",SUMIFS(D33:D$181,$A33:$A$181,LEFT($A32,LEN($A32))&amp;"*",$O33:$O$181,"R"),SUMIFS('[1]Balanza Egresos'!$D$1:$D$65536,'[1]Balanza Egresos'!$A$1:$A$65536,$A32))</f>
        <v>0</v>
      </c>
      <c r="E32" s="68">
        <f>IF($O32="A",SUMIFS(E33:E$181,$A33:$A$181,LEFT($A32,LEN($A32))&amp;"*",$O33:$O$181,"R"),((H32/[1]Parametros!$E$12)*12)+$I32)</f>
        <v>0</v>
      </c>
      <c r="F32" s="52">
        <f>IF($O32="A",SUMIFS(F33:F$181,$A33:$A$181,LEFT($A32,LEN($A32))&amp;"*",$O33:$O$181,"R"),K32+L32+M32+N32)</f>
        <v>0</v>
      </c>
      <c r="G32" s="70"/>
      <c r="H32" s="71">
        <f>IF($O32="A",SUMIFS(H33:H$181,$A33:$A$181,LEFT($A32,$P32)&amp;"*",$O33:$O$181,"R"),SUMIFS('[1]Balanza Egresos'!$E$1:$E$65536,'[1]Balanza Egresos'!$A$1:$A$65536,$A32))</f>
        <v>0</v>
      </c>
      <c r="I32" s="71"/>
      <c r="J32" s="54"/>
      <c r="K32" s="72"/>
      <c r="L32" s="72"/>
      <c r="M32" s="72"/>
      <c r="N32" s="72"/>
      <c r="O32" s="56" t="str">
        <f t="shared" si="7"/>
        <v>R</v>
      </c>
      <c r="P32" s="56">
        <f t="shared" si="8"/>
        <v>5</v>
      </c>
      <c r="Q32" s="57" t="str">
        <f t="shared" si="0"/>
        <v>NO</v>
      </c>
      <c r="R32" s="58">
        <v>1</v>
      </c>
      <c r="S32" s="59">
        <v>3</v>
      </c>
      <c r="T32" s="6"/>
      <c r="U32" s="60">
        <f t="shared" si="1"/>
        <v>0</v>
      </c>
      <c r="V32" s="61">
        <f t="shared" si="2"/>
        <v>0</v>
      </c>
      <c r="W32" s="62">
        <f t="shared" si="3"/>
        <v>0</v>
      </c>
      <c r="X32" s="61">
        <f t="shared" si="4"/>
        <v>0</v>
      </c>
      <c r="Y32" s="63">
        <f t="shared" si="5"/>
        <v>0</v>
      </c>
      <c r="Z32" s="64">
        <f t="shared" si="6"/>
        <v>0</v>
      </c>
      <c r="AA32" s="54"/>
      <c r="AB32" s="54"/>
      <c r="AC32" s="54"/>
      <c r="AD32" s="54"/>
      <c r="AE32" s="54"/>
      <c r="AF32" s="54"/>
    </row>
    <row r="33" spans="1:32" s="65" customFormat="1" ht="15.75" customHeight="1" x14ac:dyDescent="0.25">
      <c r="A33" s="66" t="s">
        <v>45</v>
      </c>
      <c r="B33" s="66"/>
      <c r="C33" s="67" t="str">
        <f>IFERROR(INDEX('[1]Balanza Egresos'!A$1:C$65536,MATCH(A33,'[1]Balanza Egresos'!A$1:A$65536,0),2),"SIN CUENTA")</f>
        <v>LINEAS DE CONDUCCION INVERSIONES</v>
      </c>
      <c r="D33" s="68">
        <f>IF($O33="A",SUMIFS(D34:D$181,$A34:$A$181,LEFT($A33,LEN($A33))&amp;"*",$O34:$O$181,"R"),SUMIFS('[1]Balanza Egresos'!$D$1:$D$65536,'[1]Balanza Egresos'!$A$1:$A$65536,$A33))</f>
        <v>0</v>
      </c>
      <c r="E33" s="68">
        <f>IF($O33="A",SUMIFS(E34:E$181,$A34:$A$181,LEFT($A33,LEN($A33))&amp;"*",$O34:$O$181,"R"),((H33/[1]Parametros!$E$12)*12)+$I33)</f>
        <v>0</v>
      </c>
      <c r="F33" s="52">
        <f>IF($O33="A",SUMIFS(F34:F$181,$A34:$A$181,LEFT($A33,LEN($A33))&amp;"*",$O34:$O$181,"R"),K33+L33+M33+N33)</f>
        <v>0</v>
      </c>
      <c r="G33" s="70"/>
      <c r="H33" s="71">
        <f>IF($O33="A",SUMIFS(H34:H$181,$A34:$A$181,LEFT($A33,$P33)&amp;"*",$O34:$O$181,"R"),SUMIFS('[1]Balanza Egresos'!$E$1:$E$65536,'[1]Balanza Egresos'!$A$1:$A$65536,$A33))</f>
        <v>0</v>
      </c>
      <c r="I33" s="71"/>
      <c r="J33" s="54"/>
      <c r="K33" s="72"/>
      <c r="L33" s="72"/>
      <c r="M33" s="72"/>
      <c r="N33" s="72"/>
      <c r="O33" s="56" t="str">
        <f t="shared" si="7"/>
        <v>R</v>
      </c>
      <c r="P33" s="56">
        <f t="shared" si="8"/>
        <v>5</v>
      </c>
      <c r="Q33" s="57" t="str">
        <f t="shared" si="0"/>
        <v>NO</v>
      </c>
      <c r="R33" s="58">
        <v>1</v>
      </c>
      <c r="S33" s="59">
        <v>3</v>
      </c>
      <c r="T33" s="6"/>
      <c r="U33" s="60">
        <f t="shared" si="1"/>
        <v>0</v>
      </c>
      <c r="V33" s="61">
        <f t="shared" si="2"/>
        <v>0</v>
      </c>
      <c r="W33" s="62">
        <f t="shared" si="3"/>
        <v>0</v>
      </c>
      <c r="X33" s="61">
        <f t="shared" si="4"/>
        <v>0</v>
      </c>
      <c r="Y33" s="63">
        <f t="shared" si="5"/>
        <v>0</v>
      </c>
      <c r="Z33" s="64">
        <f t="shared" si="6"/>
        <v>0</v>
      </c>
      <c r="AA33" s="54"/>
      <c r="AB33" s="54"/>
      <c r="AC33" s="54"/>
      <c r="AD33" s="54"/>
      <c r="AE33" s="54"/>
      <c r="AF33" s="54"/>
    </row>
    <row r="34" spans="1:32" s="65" customFormat="1" ht="15.75" customHeight="1" x14ac:dyDescent="0.25">
      <c r="A34" s="66" t="s">
        <v>46</v>
      </c>
      <c r="B34" s="66"/>
      <c r="C34" s="67" t="str">
        <f>IFERROR(INDEX('[1]Balanza Egresos'!A$1:C$65536,MATCH(A34,'[1]Balanza Egresos'!A$1:A$65536,0),2),"SIN CUENTA")</f>
        <v>OBRAS AGUA POTABLE INVERSIONES</v>
      </c>
      <c r="D34" s="68">
        <f>IF($O34="A",SUMIFS(D35:D$181,$A35:$A$181,LEFT($A34,LEN($A34))&amp;"*",$O35:$O$181,"R"),SUMIFS('[1]Balanza Egresos'!$D$1:$D$65536,'[1]Balanza Egresos'!$A$1:$A$65536,$A34))</f>
        <v>828461.93</v>
      </c>
      <c r="E34" s="68">
        <f>IF($O34="A",SUMIFS(E35:E$181,$A35:$A$181,LEFT($A34,LEN($A34))&amp;"*",$O35:$O$181,"R"),((H34/[1]Parametros!$E$12)*12)+$I34)</f>
        <v>1154608.6499999999</v>
      </c>
      <c r="F34" s="52">
        <f>IF($O34="A",SUMIFS(F35:F$181,$A35:$A$181,LEFT($A34,LEN($A34))&amp;"*",$O35:$O$181,"R"),K34+L34+M34+N34)</f>
        <v>1562698.16</v>
      </c>
      <c r="G34" s="70" t="s">
        <v>47</v>
      </c>
      <c r="H34" s="71">
        <f>IF($O34="A",SUMIFS(H35:H$181,$A35:$A$181,LEFT($A34,$P34)&amp;"*",$O35:$O$181,"R"),SUMIFS('[1]Balanza Egresos'!$E$1:$E$65536,'[1]Balanza Egresos'!$A$1:$A$65536,$A34))</f>
        <v>769739.1</v>
      </c>
      <c r="I34" s="71"/>
      <c r="J34" s="54"/>
      <c r="K34" s="72"/>
      <c r="L34" s="72"/>
      <c r="M34" s="72">
        <v>1562698.16</v>
      </c>
      <c r="N34" s="72"/>
      <c r="O34" s="56" t="str">
        <f t="shared" si="7"/>
        <v>R</v>
      </c>
      <c r="P34" s="56">
        <f t="shared" si="8"/>
        <v>5</v>
      </c>
      <c r="Q34" s="57" t="str">
        <f t="shared" si="0"/>
        <v>SI</v>
      </c>
      <c r="R34" s="58">
        <v>1</v>
      </c>
      <c r="S34" s="59">
        <v>3</v>
      </c>
      <c r="T34" s="6"/>
      <c r="U34" s="60">
        <f t="shared" si="1"/>
        <v>-326146.71999999986</v>
      </c>
      <c r="V34" s="61">
        <f t="shared" si="2"/>
        <v>-0.39367737754708876</v>
      </c>
      <c r="W34" s="62">
        <f t="shared" si="3"/>
        <v>734236.22999999986</v>
      </c>
      <c r="X34" s="61">
        <f t="shared" si="4"/>
        <v>0.88626429702086595</v>
      </c>
      <c r="Y34" s="63">
        <f t="shared" si="5"/>
        <v>408089.51</v>
      </c>
      <c r="Z34" s="64">
        <f t="shared" si="6"/>
        <v>0.35344400892891287</v>
      </c>
      <c r="AA34" s="54"/>
      <c r="AB34" s="54"/>
      <c r="AC34" s="54"/>
      <c r="AD34" s="54"/>
      <c r="AE34" s="54"/>
      <c r="AF34" s="54"/>
    </row>
    <row r="35" spans="1:32" s="65" customFormat="1" ht="15.75" customHeight="1" x14ac:dyDescent="0.25">
      <c r="A35" s="66" t="s">
        <v>48</v>
      </c>
      <c r="B35" s="66"/>
      <c r="C35" s="67" t="str">
        <f>IFERROR(INDEX('[1]Balanza Egresos'!A$1:C$65536,MATCH(A35,'[1]Balanza Egresos'!A$1:A$65536,0),2),"SIN CUENTA")</f>
        <v>OBRAS ALCANTARILLADO INVERSIONES</v>
      </c>
      <c r="D35" s="68">
        <f>IF($O35="A",SUMIFS(D36:D$181,$A36:$A$181,LEFT($A35,LEN($A35))&amp;"*",$O36:$O$181,"R"),SUMIFS('[1]Balanza Egresos'!$D$1:$D$65536,'[1]Balanza Egresos'!$A$1:$A$65536,$A35))</f>
        <v>0</v>
      </c>
      <c r="E35" s="68">
        <f>IF($O35="A",SUMIFS(E36:E$181,$A36:$A$181,LEFT($A35,LEN($A35))&amp;"*",$O36:$O$181,"R"),((H35/[1]Parametros!$E$12)*12)+$I35)</f>
        <v>0</v>
      </c>
      <c r="F35" s="52">
        <f>IF($O35="A",SUMIFS(F36:F$181,$A36:$A$181,LEFT($A35,LEN($A35))&amp;"*",$O36:$O$181,"R"),K35+L35+M35+N35)</f>
        <v>0</v>
      </c>
      <c r="G35" s="70"/>
      <c r="H35" s="71">
        <f>IF($O35="A",SUMIFS(H36:H$181,$A36:$A$181,LEFT($A35,$P35)&amp;"*",$O36:$O$181,"R"),SUMIFS('[1]Balanza Egresos'!$E$1:$E$65536,'[1]Balanza Egresos'!$A$1:$A$65536,$A35))</f>
        <v>0</v>
      </c>
      <c r="I35" s="71"/>
      <c r="J35" s="54"/>
      <c r="K35" s="72"/>
      <c r="L35" s="72"/>
      <c r="M35" s="72"/>
      <c r="N35" s="72"/>
      <c r="O35" s="56" t="str">
        <f t="shared" si="7"/>
        <v>R</v>
      </c>
      <c r="P35" s="56">
        <f t="shared" si="8"/>
        <v>5</v>
      </c>
      <c r="Q35" s="57" t="str">
        <f t="shared" si="0"/>
        <v>NO</v>
      </c>
      <c r="R35" s="58">
        <v>1</v>
      </c>
      <c r="S35" s="59">
        <v>4</v>
      </c>
      <c r="T35" s="6"/>
      <c r="U35" s="60">
        <f t="shared" si="1"/>
        <v>0</v>
      </c>
      <c r="V35" s="61">
        <f t="shared" si="2"/>
        <v>0</v>
      </c>
      <c r="W35" s="62">
        <f t="shared" si="3"/>
        <v>0</v>
      </c>
      <c r="X35" s="61">
        <f t="shared" si="4"/>
        <v>0</v>
      </c>
      <c r="Y35" s="63">
        <f t="shared" si="5"/>
        <v>0</v>
      </c>
      <c r="Z35" s="64">
        <f t="shared" si="6"/>
        <v>0</v>
      </c>
      <c r="AA35" s="54"/>
      <c r="AB35" s="54"/>
      <c r="AC35" s="54"/>
      <c r="AD35" s="54"/>
      <c r="AE35" s="54"/>
      <c r="AF35" s="54"/>
    </row>
    <row r="36" spans="1:32" s="65" customFormat="1" ht="15.75" customHeight="1" x14ac:dyDescent="0.25">
      <c r="A36" s="66" t="s">
        <v>49</v>
      </c>
      <c r="B36" s="66"/>
      <c r="C36" s="67" t="str">
        <f>IFERROR(INDEX('[1]Balanza Egresos'!A$1:C$65536,MATCH(A36,'[1]Balanza Egresos'!A$1:A$65536,0),2),"SIN CUENTA")</f>
        <v>OBRA AGUA POTABLE EN PROCESO INVERSIONES</v>
      </c>
      <c r="D36" s="68">
        <f>IF($O36="A",SUMIFS(D37:D$181,$A37:$A$181,LEFT($A36,LEN($A36))&amp;"*",$O37:$O$181,"R"),SUMIFS('[1]Balanza Egresos'!$D$1:$D$65536,'[1]Balanza Egresos'!$A$1:$A$65536,$A36))</f>
        <v>0</v>
      </c>
      <c r="E36" s="68">
        <f>IF($O36="A",SUMIFS(E37:E$181,$A37:$A$181,LEFT($A36,LEN($A36))&amp;"*",$O37:$O$181,"R"),((H36/[1]Parametros!$E$12)*12)+$I36)</f>
        <v>0</v>
      </c>
      <c r="F36" s="52">
        <f>IF($O36="A",SUMIFS(F37:F$181,$A37:$A$181,LEFT($A36,LEN($A36))&amp;"*",$O37:$O$181,"R"),K36+L36+M36+N36)</f>
        <v>0</v>
      </c>
      <c r="G36" s="70"/>
      <c r="H36" s="71">
        <f>IF($O36="A",SUMIFS(H37:H$181,$A37:$A$181,LEFT($A36,$P36)&amp;"*",$O37:$O$181,"R"),SUMIFS('[1]Balanza Egresos'!$E$1:$E$65536,'[1]Balanza Egresos'!$A$1:$A$65536,$A36))</f>
        <v>0</v>
      </c>
      <c r="I36" s="71"/>
      <c r="J36" s="54"/>
      <c r="K36" s="72"/>
      <c r="L36" s="72"/>
      <c r="M36" s="72"/>
      <c r="N36" s="72"/>
      <c r="O36" s="56" t="str">
        <f t="shared" si="7"/>
        <v>R</v>
      </c>
      <c r="P36" s="56">
        <f t="shared" si="8"/>
        <v>5</v>
      </c>
      <c r="Q36" s="57" t="str">
        <f t="shared" si="0"/>
        <v>NO</v>
      </c>
      <c r="R36" s="58">
        <v>1</v>
      </c>
      <c r="S36" s="59">
        <v>3</v>
      </c>
      <c r="T36" s="6"/>
      <c r="U36" s="60">
        <f t="shared" si="1"/>
        <v>0</v>
      </c>
      <c r="V36" s="61">
        <f t="shared" si="2"/>
        <v>0</v>
      </c>
      <c r="W36" s="62">
        <f t="shared" si="3"/>
        <v>0</v>
      </c>
      <c r="X36" s="61">
        <f t="shared" si="4"/>
        <v>0</v>
      </c>
      <c r="Y36" s="63">
        <f t="shared" si="5"/>
        <v>0</v>
      </c>
      <c r="Z36" s="64">
        <f t="shared" si="6"/>
        <v>0</v>
      </c>
      <c r="AA36" s="54"/>
      <c r="AB36" s="54"/>
      <c r="AC36" s="54"/>
      <c r="AD36" s="54"/>
      <c r="AE36" s="54"/>
      <c r="AF36" s="54"/>
    </row>
    <row r="37" spans="1:32" s="65" customFormat="1" ht="15.75" customHeight="1" x14ac:dyDescent="0.25">
      <c r="A37" s="66" t="s">
        <v>50</v>
      </c>
      <c r="B37" s="66"/>
      <c r="C37" s="67" t="str">
        <f>IFERROR(INDEX('[1]Balanza Egresos'!A$1:C$65536,MATCH(A37,'[1]Balanza Egresos'!A$1:A$65536,0),2),"SIN CUENTA")</f>
        <v>OBRAS EN PROCESO DE ALCANTARILLADO SANITARIO INVERSIONES</v>
      </c>
      <c r="D37" s="68">
        <f>IF($O37="A",SUMIFS(D38:D$181,$A38:$A$181,LEFT($A37,LEN($A37))&amp;"*",$O38:$O$181,"R"),SUMIFS('[1]Balanza Egresos'!$D$1:$D$65536,'[1]Balanza Egresos'!$A$1:$A$65536,$A37))</f>
        <v>0</v>
      </c>
      <c r="E37" s="68">
        <f>IF($O37="A",SUMIFS(E38:E$181,$A38:$A$181,LEFT($A37,LEN($A37))&amp;"*",$O38:$O$181,"R"),((H37/[1]Parametros!$E$12)*12)+$I37)</f>
        <v>0</v>
      </c>
      <c r="F37" s="52">
        <f>IF($O37="A",SUMIFS(F38:F$181,$A38:$A$181,LEFT($A37,LEN($A37))&amp;"*",$O38:$O$181,"R"),K37+L37+M37+N37)</f>
        <v>0</v>
      </c>
      <c r="G37" s="70"/>
      <c r="H37" s="71">
        <f>IF($O37="A",SUMIFS(H38:H$181,$A38:$A$181,LEFT($A37,$P37)&amp;"*",$O38:$O$181,"R"),SUMIFS('[1]Balanza Egresos'!$E$1:$E$65536,'[1]Balanza Egresos'!$A$1:$A$65536,$A37))</f>
        <v>0</v>
      </c>
      <c r="I37" s="71"/>
      <c r="J37" s="54"/>
      <c r="K37" s="72"/>
      <c r="L37" s="72"/>
      <c r="M37" s="72"/>
      <c r="N37" s="72"/>
      <c r="O37" s="56" t="str">
        <f t="shared" si="7"/>
        <v>R</v>
      </c>
      <c r="P37" s="56">
        <f t="shared" si="8"/>
        <v>5</v>
      </c>
      <c r="Q37" s="57" t="str">
        <f t="shared" si="0"/>
        <v>NO</v>
      </c>
      <c r="R37" s="58">
        <v>1</v>
      </c>
      <c r="S37" s="59">
        <v>4</v>
      </c>
      <c r="T37" s="6"/>
      <c r="U37" s="60">
        <f t="shared" si="1"/>
        <v>0</v>
      </c>
      <c r="V37" s="61">
        <f t="shared" si="2"/>
        <v>0</v>
      </c>
      <c r="W37" s="62">
        <f t="shared" si="3"/>
        <v>0</v>
      </c>
      <c r="X37" s="61">
        <f t="shared" si="4"/>
        <v>0</v>
      </c>
      <c r="Y37" s="63">
        <f t="shared" si="5"/>
        <v>0</v>
      </c>
      <c r="Z37" s="64">
        <f t="shared" si="6"/>
        <v>0</v>
      </c>
      <c r="AA37" s="54"/>
      <c r="AB37" s="54"/>
      <c r="AC37" s="54"/>
      <c r="AD37" s="54"/>
      <c r="AE37" s="54"/>
      <c r="AF37" s="54"/>
    </row>
    <row r="38" spans="1:32" s="65" customFormat="1" ht="15.75" customHeight="1" x14ac:dyDescent="0.25">
      <c r="A38" s="66" t="s">
        <v>51</v>
      </c>
      <c r="B38" s="66"/>
      <c r="C38" s="67" t="str">
        <f>IFERROR(INDEX('[1]Balanza Egresos'!A$1:C$65536,MATCH(A38,'[1]Balanza Egresos'!A$1:A$65536,0),2),"SIN CUENTA")</f>
        <v>CAPTACION INVERSIONES</v>
      </c>
      <c r="D38" s="68">
        <f>IF($O38="A",SUMIFS(D39:D$181,$A39:$A$181,LEFT($A38,LEN($A38))&amp;"*",$O39:$O$181,"R"),SUMIFS('[1]Balanza Egresos'!$D$1:$D$65536,'[1]Balanza Egresos'!$A$1:$A$65536,$A38))</f>
        <v>0</v>
      </c>
      <c r="E38" s="68">
        <f>IF($O38="A",SUMIFS(E39:E$181,$A39:$A$181,LEFT($A38,LEN($A38))&amp;"*",$O39:$O$181,"R"),((H38/[1]Parametros!$E$12)*12)+$I38)</f>
        <v>0</v>
      </c>
      <c r="F38" s="52">
        <f>IF($O38="A",SUMIFS(F39:F$181,$A39:$A$181,LEFT($A38,LEN($A38))&amp;"*",$O39:$O$181,"R"),K38+L38+M38+N38)</f>
        <v>0</v>
      </c>
      <c r="G38" s="70"/>
      <c r="H38" s="71">
        <f>IF($O38="A",SUMIFS(H39:H$181,$A39:$A$181,LEFT($A38,$P38)&amp;"*",$O39:$O$181,"R"),SUMIFS('[1]Balanza Egresos'!$E$1:$E$65536,'[1]Balanza Egresos'!$A$1:$A$65536,$A38))</f>
        <v>0</v>
      </c>
      <c r="I38" s="71"/>
      <c r="J38" s="54"/>
      <c r="K38" s="72"/>
      <c r="L38" s="72"/>
      <c r="M38" s="72"/>
      <c r="N38" s="72"/>
      <c r="O38" s="56" t="str">
        <f t="shared" si="7"/>
        <v>R</v>
      </c>
      <c r="P38" s="56">
        <f t="shared" si="8"/>
        <v>5</v>
      </c>
      <c r="Q38" s="57" t="str">
        <f t="shared" si="0"/>
        <v>NO</v>
      </c>
      <c r="R38" s="58">
        <v>1</v>
      </c>
      <c r="S38" s="59">
        <v>3</v>
      </c>
      <c r="T38" s="6"/>
      <c r="U38" s="60">
        <f t="shared" si="1"/>
        <v>0</v>
      </c>
      <c r="V38" s="61">
        <f t="shared" si="2"/>
        <v>0</v>
      </c>
      <c r="W38" s="62">
        <f t="shared" si="3"/>
        <v>0</v>
      </c>
      <c r="X38" s="61">
        <f t="shared" si="4"/>
        <v>0</v>
      </c>
      <c r="Y38" s="63">
        <f t="shared" si="5"/>
        <v>0</v>
      </c>
      <c r="Z38" s="64">
        <f t="shared" si="6"/>
        <v>0</v>
      </c>
      <c r="AA38" s="54"/>
      <c r="AB38" s="54"/>
      <c r="AC38" s="54"/>
      <c r="AD38" s="54"/>
      <c r="AE38" s="54"/>
      <c r="AF38" s="54"/>
    </row>
    <row r="39" spans="1:32" s="65" customFormat="1" ht="15" x14ac:dyDescent="0.25">
      <c r="A39" s="66" t="s">
        <v>52</v>
      </c>
      <c r="B39" s="66"/>
      <c r="C39" s="67" t="str">
        <f>IFERROR(INDEX('[1]Balanza Egresos'!A$1:C$65536,MATCH(A39,'[1]Balanza Egresos'!A$1:A$65536,0),2),"SIN CUENTA")</f>
        <v>REDES INVERSIONES</v>
      </c>
      <c r="D39" s="68">
        <f>IF($O39="A",SUMIFS(D40:D$181,$A40:$A$181,LEFT($A39,LEN($A39))&amp;"*",$O40:$O$181,"R"),SUMIFS('[1]Balanza Egresos'!$D$1:$D$65536,'[1]Balanza Egresos'!$A$1:$A$65536,$A39))</f>
        <v>0</v>
      </c>
      <c r="E39" s="68">
        <f>IF($O39="A",SUMIFS(E40:E$181,$A40:$A$181,LEFT($A39,LEN($A39))&amp;"*",$O40:$O$181,"R"),((H39/[1]Parametros!$E$12)*12)+$I39)</f>
        <v>0</v>
      </c>
      <c r="F39" s="52">
        <f>IF($O39="A",SUMIFS(F40:F$181,$A40:$A$181,LEFT($A39,LEN($A39))&amp;"*",$O40:$O$181,"R"),K39+L39+M39+N39)</f>
        <v>0</v>
      </c>
      <c r="G39" s="74"/>
      <c r="H39" s="71">
        <f>IF($O39="A",SUMIFS(H40:H$181,$A40:$A$181,LEFT($A39,$P39)&amp;"*",$O40:$O$181,"R"),SUMIFS('[1]Balanza Egresos'!$E$1:$E$65536,'[1]Balanza Egresos'!$A$1:$A$65536,$A39))</f>
        <v>0</v>
      </c>
      <c r="I39" s="71"/>
      <c r="J39" s="54"/>
      <c r="K39" s="72"/>
      <c r="L39" s="72"/>
      <c r="M39" s="72"/>
      <c r="N39" s="72"/>
      <c r="O39" s="56" t="str">
        <f t="shared" si="7"/>
        <v>R</v>
      </c>
      <c r="P39" s="56">
        <f t="shared" si="8"/>
        <v>5</v>
      </c>
      <c r="Q39" s="57" t="str">
        <f t="shared" si="0"/>
        <v>NO</v>
      </c>
      <c r="R39" s="58">
        <v>1</v>
      </c>
      <c r="S39" s="59">
        <v>3</v>
      </c>
      <c r="T39" s="6"/>
      <c r="U39" s="60">
        <f t="shared" si="1"/>
        <v>0</v>
      </c>
      <c r="V39" s="61">
        <f t="shared" si="2"/>
        <v>0</v>
      </c>
      <c r="W39" s="62">
        <f t="shared" si="3"/>
        <v>0</v>
      </c>
      <c r="X39" s="61">
        <f t="shared" si="4"/>
        <v>0</v>
      </c>
      <c r="Y39" s="63">
        <f t="shared" si="5"/>
        <v>0</v>
      </c>
      <c r="Z39" s="64">
        <f t="shared" si="6"/>
        <v>0</v>
      </c>
      <c r="AA39" s="54"/>
      <c r="AB39" s="54"/>
      <c r="AC39" s="54"/>
      <c r="AD39" s="54"/>
      <c r="AE39" s="54"/>
      <c r="AF39" s="54"/>
    </row>
    <row r="40" spans="1:32" s="65" customFormat="1" ht="15.75" customHeight="1" x14ac:dyDescent="0.25">
      <c r="A40" s="66" t="s">
        <v>53</v>
      </c>
      <c r="B40" s="66"/>
      <c r="C40" s="67" t="str">
        <f>IFERROR(INDEX('[1]Balanza Egresos'!A$1:C$65536,MATCH(A40,'[1]Balanza Egresos'!A$1:A$65536,0),2),"SIN CUENTA")</f>
        <v>RED DE ATARJEAS INVERSIONES</v>
      </c>
      <c r="D40" s="68">
        <f>IF($O40="A",SUMIFS(D41:D$181,$A41:$A$181,LEFT($A40,LEN($A40))&amp;"*",$O41:$O$181,"R"),SUMIFS('[1]Balanza Egresos'!$D$1:$D$65536,'[1]Balanza Egresos'!$A$1:$A$65536,$A40))</f>
        <v>0</v>
      </c>
      <c r="E40" s="68">
        <f>IF($O40="A",SUMIFS(E41:E$181,$A41:$A$181,LEFT($A40,LEN($A40))&amp;"*",$O41:$O$181,"R"),((H40/[1]Parametros!$E$12)*12)+$I40)</f>
        <v>0</v>
      </c>
      <c r="F40" s="52">
        <f>IF($O40="A",SUMIFS(F41:F$181,$A41:$A$181,LEFT($A40,LEN($A40))&amp;"*",$O41:$O$181,"R"),K40+L40+M40+N40)</f>
        <v>100000</v>
      </c>
      <c r="G40" s="70" t="s">
        <v>54</v>
      </c>
      <c r="H40" s="71">
        <f>IF($O40="A",SUMIFS(H41:H$181,$A41:$A$181,LEFT($A40,$P40)&amp;"*",$O41:$O$181,"R"),SUMIFS('[1]Balanza Egresos'!$E$1:$E$65536,'[1]Balanza Egresos'!$A$1:$A$65536,$A40))</f>
        <v>0</v>
      </c>
      <c r="I40" s="71"/>
      <c r="J40" s="54"/>
      <c r="K40" s="72"/>
      <c r="L40" s="72"/>
      <c r="M40" s="72">
        <v>100000</v>
      </c>
      <c r="N40" s="72"/>
      <c r="O40" s="56" t="str">
        <f t="shared" si="7"/>
        <v>R</v>
      </c>
      <c r="P40" s="56">
        <f t="shared" si="8"/>
        <v>5</v>
      </c>
      <c r="Q40" s="57" t="str">
        <f t="shared" si="0"/>
        <v>SI</v>
      </c>
      <c r="R40" s="58">
        <v>1</v>
      </c>
      <c r="S40" s="59">
        <v>4</v>
      </c>
      <c r="T40" s="6"/>
      <c r="U40" s="60">
        <f t="shared" si="1"/>
        <v>0</v>
      </c>
      <c r="V40" s="61">
        <f t="shared" si="2"/>
        <v>0</v>
      </c>
      <c r="W40" s="62">
        <f t="shared" si="3"/>
        <v>100000</v>
      </c>
      <c r="X40" s="61">
        <f t="shared" si="4"/>
        <v>0</v>
      </c>
      <c r="Y40" s="63">
        <f t="shared" si="5"/>
        <v>100000</v>
      </c>
      <c r="Z40" s="64">
        <f t="shared" si="6"/>
        <v>0</v>
      </c>
      <c r="AA40" s="54"/>
      <c r="AB40" s="54"/>
      <c r="AC40" s="54"/>
      <c r="AD40" s="54"/>
      <c r="AE40" s="54"/>
      <c r="AF40" s="54"/>
    </row>
    <row r="41" spans="1:32" s="65" customFormat="1" ht="15.75" customHeight="1" x14ac:dyDescent="0.25">
      <c r="A41" s="66" t="s">
        <v>55</v>
      </c>
      <c r="B41" s="66"/>
      <c r="C41" s="67" t="str">
        <f>IFERROR(INDEX('[1]Balanza Egresos'!A$1:C$65536,MATCH(A41,'[1]Balanza Egresos'!A$1:A$65536,0),2),"SIN CUENTA")</f>
        <v>COLECTORES INVERSIONES</v>
      </c>
      <c r="D41" s="68">
        <f>IF($O41="A",SUMIFS(D42:D$181,$A42:$A$181,LEFT($A41,LEN($A41))&amp;"*",$O42:$O$181,"R"),SUMIFS('[1]Balanza Egresos'!$D$1:$D$65536,'[1]Balanza Egresos'!$A$1:$A$65536,$A41))</f>
        <v>0</v>
      </c>
      <c r="E41" s="68">
        <f>IF($O41="A",SUMIFS(E42:E$181,$A42:$A$181,LEFT($A41,LEN($A41))&amp;"*",$O42:$O$181,"R"),((H41/[1]Parametros!$E$12)*12)+$I41)</f>
        <v>0</v>
      </c>
      <c r="F41" s="52">
        <f>IF($O41="A",SUMIFS(F42:F$181,$A42:$A$181,LEFT($A41,LEN($A41))&amp;"*",$O42:$O$181,"R"),K41+L41+M41+N41)</f>
        <v>0</v>
      </c>
      <c r="G41" s="70"/>
      <c r="H41" s="71">
        <f>IF($O41="A",SUMIFS(H42:H$181,$A42:$A$181,LEFT($A41,$P41)&amp;"*",$O42:$O$181,"R"),SUMIFS('[1]Balanza Egresos'!$E$1:$E$65536,'[1]Balanza Egresos'!$A$1:$A$65536,$A41))</f>
        <v>0</v>
      </c>
      <c r="I41" s="71"/>
      <c r="J41" s="54"/>
      <c r="K41" s="72"/>
      <c r="L41" s="72"/>
      <c r="M41" s="72"/>
      <c r="N41" s="72"/>
      <c r="O41" s="56" t="str">
        <f t="shared" si="7"/>
        <v>R</v>
      </c>
      <c r="P41" s="56">
        <f t="shared" si="8"/>
        <v>5</v>
      </c>
      <c r="Q41" s="57" t="str">
        <f t="shared" si="0"/>
        <v>NO</v>
      </c>
      <c r="R41" s="58">
        <v>1</v>
      </c>
      <c r="S41" s="59">
        <v>4</v>
      </c>
      <c r="T41" s="6"/>
      <c r="U41" s="60">
        <f t="shared" si="1"/>
        <v>0</v>
      </c>
      <c r="V41" s="61">
        <f t="shared" si="2"/>
        <v>0</v>
      </c>
      <c r="W41" s="62">
        <f t="shared" si="3"/>
        <v>0</v>
      </c>
      <c r="X41" s="61">
        <f t="shared" si="4"/>
        <v>0</v>
      </c>
      <c r="Y41" s="63">
        <f t="shared" si="5"/>
        <v>0</v>
      </c>
      <c r="Z41" s="64">
        <f t="shared" si="6"/>
        <v>0</v>
      </c>
      <c r="AA41" s="54"/>
      <c r="AB41" s="54"/>
      <c r="AC41" s="54"/>
      <c r="AD41" s="54"/>
      <c r="AE41" s="54"/>
      <c r="AF41" s="54"/>
    </row>
    <row r="42" spans="1:32" s="65" customFormat="1" ht="15.75" customHeight="1" x14ac:dyDescent="0.25">
      <c r="A42" s="66" t="s">
        <v>56</v>
      </c>
      <c r="B42" s="66"/>
      <c r="C42" s="67" t="str">
        <f>IFERROR(INDEX('[1]Balanza Egresos'!A$1:C$65536,MATCH(A42,'[1]Balanza Egresos'!A$1:A$65536,0),2),"SIN CUENTA")</f>
        <v>SISTEMAS LAGUNARES INVERSIONES</v>
      </c>
      <c r="D42" s="68">
        <f>IF($O42="A",SUMIFS(D43:D$181,$A43:$A$181,LEFT($A42,LEN($A42))&amp;"*",$O43:$O$181,"R"),SUMIFS('[1]Balanza Egresos'!$D$1:$D$65536,'[1]Balanza Egresos'!$A$1:$A$65536,$A42))</f>
        <v>0</v>
      </c>
      <c r="E42" s="68">
        <f>IF($O42="A",SUMIFS(E43:E$181,$A43:$A$181,LEFT($A42,LEN($A42))&amp;"*",$O43:$O$181,"R"),((H42/[1]Parametros!$E$12)*12)+$I42)</f>
        <v>0</v>
      </c>
      <c r="F42" s="52">
        <f>IF($O42="A",SUMIFS(F43:F$181,$A43:$A$181,LEFT($A42,LEN($A42))&amp;"*",$O43:$O$181,"R"),K42+L42+M42+N42)</f>
        <v>0</v>
      </c>
      <c r="G42" s="70"/>
      <c r="H42" s="71">
        <f>IF($O42="A",SUMIFS(H43:H$181,$A43:$A$181,LEFT($A42,$P42)&amp;"*",$O43:$O$181,"R"),SUMIFS('[1]Balanza Egresos'!$E$1:$E$65536,'[1]Balanza Egresos'!$A$1:$A$65536,$A42))</f>
        <v>0</v>
      </c>
      <c r="I42" s="71"/>
      <c r="J42" s="54"/>
      <c r="K42" s="72"/>
      <c r="L42" s="72"/>
      <c r="M42" s="72"/>
      <c r="N42" s="72"/>
      <c r="O42" s="56" t="str">
        <f t="shared" si="7"/>
        <v>R</v>
      </c>
      <c r="P42" s="56">
        <f t="shared" si="8"/>
        <v>5</v>
      </c>
      <c r="Q42" s="57" t="str">
        <f t="shared" si="0"/>
        <v>NO</v>
      </c>
      <c r="R42" s="58">
        <v>1</v>
      </c>
      <c r="S42" s="59">
        <v>5</v>
      </c>
      <c r="T42" s="6"/>
      <c r="U42" s="60">
        <f t="shared" si="1"/>
        <v>0</v>
      </c>
      <c r="V42" s="61">
        <f t="shared" si="2"/>
        <v>0</v>
      </c>
      <c r="W42" s="62">
        <f t="shared" si="3"/>
        <v>0</v>
      </c>
      <c r="X42" s="61">
        <f t="shared" si="4"/>
        <v>0</v>
      </c>
      <c r="Y42" s="63">
        <f t="shared" si="5"/>
        <v>0</v>
      </c>
      <c r="Z42" s="64">
        <f t="shared" si="6"/>
        <v>0</v>
      </c>
      <c r="AA42" s="54"/>
      <c r="AB42" s="54"/>
      <c r="AC42" s="54"/>
      <c r="AD42" s="54"/>
      <c r="AE42" s="54"/>
      <c r="AF42" s="54"/>
    </row>
    <row r="43" spans="1:32" s="65" customFormat="1" ht="15.75" customHeight="1" x14ac:dyDescent="0.25">
      <c r="A43" s="66" t="s">
        <v>57</v>
      </c>
      <c r="B43" s="66"/>
      <c r="C43" s="67" t="str">
        <f>IFERROR(INDEX('[1]Balanza Egresos'!A$1:C$65536,MATCH(A43,'[1]Balanza Egresos'!A$1:A$65536,0),2),"SIN CUENTA")</f>
        <v>PLANTAS MECANIZADAS INVERSIONES</v>
      </c>
      <c r="D43" s="68">
        <f>IF($O43="A",SUMIFS(D44:D$181,$A44:$A$181,LEFT($A43,LEN($A43))&amp;"*",$O44:$O$181,"R"),SUMIFS('[1]Balanza Egresos'!$D$1:$D$65536,'[1]Balanza Egresos'!$A$1:$A$65536,$A43))</f>
        <v>0</v>
      </c>
      <c r="E43" s="68">
        <f>IF($O43="A",SUMIFS(E44:E$181,$A44:$A$181,LEFT($A43,LEN($A43))&amp;"*",$O44:$O$181,"R"),((H43/[1]Parametros!$E$12)*12)+$I43)</f>
        <v>0</v>
      </c>
      <c r="F43" s="52">
        <f>IF($O43="A",SUMIFS(F44:F$181,$A44:$A$181,LEFT($A43,LEN($A43))&amp;"*",$O44:$O$181,"R"),K43+L43+M43+N43)</f>
        <v>0</v>
      </c>
      <c r="G43" s="74"/>
      <c r="H43" s="71">
        <f>IF($O43="A",SUMIFS(H44:H$181,$A44:$A$181,LEFT($A43,$P43)&amp;"*",$O44:$O$181,"R"),SUMIFS('[1]Balanza Egresos'!$E$1:$E$65536,'[1]Balanza Egresos'!$A$1:$A$65536,$A43))</f>
        <v>0</v>
      </c>
      <c r="I43" s="71"/>
      <c r="J43" s="54"/>
      <c r="K43" s="72"/>
      <c r="L43" s="72"/>
      <c r="M43" s="72"/>
      <c r="N43" s="72"/>
      <c r="O43" s="56" t="str">
        <f t="shared" si="7"/>
        <v>R</v>
      </c>
      <c r="P43" s="56">
        <f t="shared" si="8"/>
        <v>5</v>
      </c>
      <c r="Q43" s="57" t="str">
        <f t="shared" si="0"/>
        <v>NO</v>
      </c>
      <c r="R43" s="58">
        <v>1</v>
      </c>
      <c r="S43" s="59">
        <v>5</v>
      </c>
      <c r="T43" s="6"/>
      <c r="U43" s="60">
        <f t="shared" si="1"/>
        <v>0</v>
      </c>
      <c r="V43" s="61">
        <f t="shared" si="2"/>
        <v>0</v>
      </c>
      <c r="W43" s="62">
        <f t="shared" si="3"/>
        <v>0</v>
      </c>
      <c r="X43" s="61">
        <f t="shared" si="4"/>
        <v>0</v>
      </c>
      <c r="Y43" s="63">
        <f t="shared" si="5"/>
        <v>0</v>
      </c>
      <c r="Z43" s="64">
        <f t="shared" si="6"/>
        <v>0</v>
      </c>
      <c r="AA43" s="54"/>
      <c r="AB43" s="54"/>
      <c r="AC43" s="54"/>
      <c r="AD43" s="54"/>
      <c r="AE43" s="54"/>
      <c r="AF43" s="54"/>
    </row>
    <row r="44" spans="1:32" s="65" customFormat="1" ht="15.75" customHeight="1" x14ac:dyDescent="0.25">
      <c r="A44" s="66" t="s">
        <v>58</v>
      </c>
      <c r="B44" s="66"/>
      <c r="C44" s="67" t="str">
        <f>IFERROR(INDEX('[1]Balanza Egresos'!A$1:C$65536,MATCH(A44,'[1]Balanza Egresos'!A$1:A$65536,0),2),"SIN CUENTA")</f>
        <v>RED MORADA INVERSIONES</v>
      </c>
      <c r="D44" s="68">
        <f>IF($O44="A",SUMIFS(D45:D$181,$A45:$A$181,LEFT($A44,LEN($A44))&amp;"*",$O45:$O$181,"R"),SUMIFS('[1]Balanza Egresos'!$D$1:$D$65536,'[1]Balanza Egresos'!$A$1:$A$65536,$A44))</f>
        <v>0</v>
      </c>
      <c r="E44" s="68">
        <f>IF($O44="A",SUMIFS(E45:E$181,$A45:$A$181,LEFT($A44,LEN($A44))&amp;"*",$O45:$O$181,"R"),((H44/[1]Parametros!$E$12)*12)+$I44)</f>
        <v>0</v>
      </c>
      <c r="F44" s="52">
        <f>IF($O44="A",SUMIFS(F45:F$181,$A45:$A$181,LEFT($A44,LEN($A44))&amp;"*",$O45:$O$181,"R"),K44+L44+M44+N44)</f>
        <v>0</v>
      </c>
      <c r="G44" s="74"/>
      <c r="H44" s="71">
        <f>IF($O44="A",SUMIFS(H45:H$181,$A45:$A$181,LEFT($A44,$P44)&amp;"*",$O45:$O$181,"R"),SUMIFS('[1]Balanza Egresos'!$E$1:$E$65536,'[1]Balanza Egresos'!$A$1:$A$65536,$A44))</f>
        <v>0</v>
      </c>
      <c r="I44" s="71"/>
      <c r="J44" s="54"/>
      <c r="K44" s="72"/>
      <c r="L44" s="72"/>
      <c r="M44" s="72"/>
      <c r="N44" s="72"/>
      <c r="O44" s="56" t="str">
        <f t="shared" si="7"/>
        <v>R</v>
      </c>
      <c r="P44" s="56">
        <f t="shared" si="8"/>
        <v>5</v>
      </c>
      <c r="Q44" s="57" t="str">
        <f t="shared" si="0"/>
        <v>NO</v>
      </c>
      <c r="R44" s="58">
        <v>1</v>
      </c>
      <c r="S44" s="59">
        <v>5</v>
      </c>
      <c r="T44" s="6"/>
      <c r="U44" s="60">
        <f t="shared" si="1"/>
        <v>0</v>
      </c>
      <c r="V44" s="61">
        <f t="shared" si="2"/>
        <v>0</v>
      </c>
      <c r="W44" s="62">
        <f t="shared" si="3"/>
        <v>0</v>
      </c>
      <c r="X44" s="61">
        <f t="shared" si="4"/>
        <v>0</v>
      </c>
      <c r="Y44" s="63">
        <f t="shared" si="5"/>
        <v>0</v>
      </c>
      <c r="Z44" s="64">
        <f t="shared" si="6"/>
        <v>0</v>
      </c>
      <c r="AA44" s="54"/>
      <c r="AB44" s="54"/>
      <c r="AC44" s="54"/>
      <c r="AD44" s="54"/>
      <c r="AE44" s="54"/>
      <c r="AF44" s="54"/>
    </row>
    <row r="45" spans="1:32" s="65" customFormat="1" ht="15.75" customHeight="1" x14ac:dyDescent="0.25">
      <c r="A45" s="66" t="s">
        <v>59</v>
      </c>
      <c r="B45" s="66"/>
      <c r="C45" s="67" t="str">
        <f>IFERROR(INDEX('[1]Balanza Egresos'!A$1:C$65536,MATCH(A45,'[1]Balanza Egresos'!A$1:A$65536,0),2),"SIN CUENTA")</f>
        <v>OBRAS DE SANEAMIENTO INVERSIONES</v>
      </c>
      <c r="D45" s="68">
        <f>IF($O45="A",SUMIFS(D46:D$181,$A46:$A$181,LEFT($A45,LEN($A45))&amp;"*",$O46:$O$181,"R"),SUMIFS('[1]Balanza Egresos'!$D$1:$D$65536,'[1]Balanza Egresos'!$A$1:$A$65536,$A45))</f>
        <v>0</v>
      </c>
      <c r="E45" s="68">
        <f>IF($O45="A",SUMIFS(E46:E$181,$A46:$A$181,LEFT($A45,LEN($A45))&amp;"*",$O46:$O$181,"R"),((H45/[1]Parametros!$E$12)*12)+$I45)</f>
        <v>0</v>
      </c>
      <c r="F45" s="52">
        <f>IF($O45="A",SUMIFS(F46:F$181,$A46:$A$181,LEFT($A45,LEN($A45))&amp;"*",$O46:$O$181,"R"),K45+L45+M45+N45)</f>
        <v>0</v>
      </c>
      <c r="G45" s="74"/>
      <c r="H45" s="71">
        <f>IF($O45="A",SUMIFS(H46:H$181,$A46:$A$181,LEFT($A45,$P45)&amp;"*",$O46:$O$181,"R"),SUMIFS('[1]Balanza Egresos'!$E$1:$E$65536,'[1]Balanza Egresos'!$A$1:$A$65536,$A45))</f>
        <v>0</v>
      </c>
      <c r="I45" s="71"/>
      <c r="J45" s="54"/>
      <c r="K45" s="72"/>
      <c r="L45" s="72"/>
      <c r="M45" s="72"/>
      <c r="N45" s="72"/>
      <c r="O45" s="56" t="str">
        <f t="shared" si="7"/>
        <v>R</v>
      </c>
      <c r="P45" s="56">
        <f t="shared" si="8"/>
        <v>5</v>
      </c>
      <c r="Q45" s="57" t="str">
        <f t="shared" si="0"/>
        <v>NO</v>
      </c>
      <c r="R45" s="58">
        <v>1</v>
      </c>
      <c r="S45" s="59">
        <v>5</v>
      </c>
      <c r="T45" s="6"/>
      <c r="U45" s="60">
        <f t="shared" si="1"/>
        <v>0</v>
      </c>
      <c r="V45" s="61">
        <f t="shared" si="2"/>
        <v>0</v>
      </c>
      <c r="W45" s="62">
        <f t="shared" si="3"/>
        <v>0</v>
      </c>
      <c r="X45" s="61">
        <f t="shared" si="4"/>
        <v>0</v>
      </c>
      <c r="Y45" s="63">
        <f t="shared" si="5"/>
        <v>0</v>
      </c>
      <c r="Z45" s="64">
        <f t="shared" si="6"/>
        <v>0</v>
      </c>
      <c r="AA45" s="54"/>
      <c r="AB45" s="54"/>
      <c r="AC45" s="54"/>
      <c r="AD45" s="54"/>
      <c r="AE45" s="54"/>
      <c r="AF45" s="54"/>
    </row>
    <row r="46" spans="1:32" s="65" customFormat="1" ht="19.5" customHeight="1" x14ac:dyDescent="0.25">
      <c r="A46" s="66" t="s">
        <v>60</v>
      </c>
      <c r="B46" s="66"/>
      <c r="C46" s="67" t="str">
        <f>IFERROR(INDEX('[1]Balanza Egresos'!A$1:C$65536,MATCH(A46,'[1]Balanza Egresos'!A$1:A$65536,0),2),"SIN CUENTA")</f>
        <v>EQUIPO DE BOMBEO INVERSIONES</v>
      </c>
      <c r="D46" s="68">
        <f>IF($O46="A",SUMIFS(D47:D$181,$A47:$A$181,LEFT($A46,LEN($A46))&amp;"*",$O47:$O$181,"R"),SUMIFS('[1]Balanza Egresos'!$D$1:$D$65536,'[1]Balanza Egresos'!$A$1:$A$65536,$A46))</f>
        <v>0</v>
      </c>
      <c r="E46" s="68">
        <f>IF($O46="A",SUMIFS(E47:E$181,$A47:$A$181,LEFT($A46,LEN($A46))&amp;"*",$O47:$O$181,"R"),((H46/[1]Parametros!$E$12)*12)+$I46)</f>
        <v>0</v>
      </c>
      <c r="F46" s="52">
        <f>IF($O46="A",SUMIFS(F47:F$181,$A47:$A$181,LEFT($A46,LEN($A46))&amp;"*",$O47:$O$181,"R"),K46+L46+M46+N46)</f>
        <v>200000</v>
      </c>
      <c r="G46" s="74" t="s">
        <v>61</v>
      </c>
      <c r="H46" s="71">
        <f>IF($O46="A",SUMIFS(H47:H$181,$A47:$A$181,LEFT($A46,$P46)&amp;"*",$O47:$O$181,"R"),SUMIFS('[1]Balanza Egresos'!$E$1:$E$65536,'[1]Balanza Egresos'!$A$1:$A$65536,$A46))</f>
        <v>0</v>
      </c>
      <c r="I46" s="71"/>
      <c r="J46" s="54"/>
      <c r="K46" s="72"/>
      <c r="L46" s="72"/>
      <c r="M46" s="72">
        <v>200000</v>
      </c>
      <c r="N46" s="72"/>
      <c r="O46" s="56" t="str">
        <f t="shared" si="7"/>
        <v>R</v>
      </c>
      <c r="P46" s="56">
        <f t="shared" si="8"/>
        <v>5</v>
      </c>
      <c r="Q46" s="57" t="str">
        <f t="shared" si="0"/>
        <v>SI</v>
      </c>
      <c r="R46" s="58">
        <v>1</v>
      </c>
      <c r="S46" s="59">
        <v>3</v>
      </c>
      <c r="T46" s="6"/>
      <c r="U46" s="60">
        <f t="shared" si="1"/>
        <v>0</v>
      </c>
      <c r="V46" s="61">
        <f t="shared" si="2"/>
        <v>0</v>
      </c>
      <c r="W46" s="62">
        <f t="shared" si="3"/>
        <v>200000</v>
      </c>
      <c r="X46" s="61">
        <f t="shared" si="4"/>
        <v>0</v>
      </c>
      <c r="Y46" s="63">
        <f t="shared" si="5"/>
        <v>200000</v>
      </c>
      <c r="Z46" s="64">
        <f t="shared" si="6"/>
        <v>0</v>
      </c>
      <c r="AA46" s="54"/>
      <c r="AB46" s="54"/>
      <c r="AC46" s="54"/>
      <c r="AD46" s="54"/>
      <c r="AE46" s="54"/>
      <c r="AF46" s="54"/>
    </row>
    <row r="47" spans="1:32" s="65" customFormat="1" ht="15" x14ac:dyDescent="0.25">
      <c r="A47" s="66" t="s">
        <v>62</v>
      </c>
      <c r="B47" s="66"/>
      <c r="C47" s="67" t="str">
        <f>IFERROR(INDEX('[1]Balanza Egresos'!A$1:C$65536,MATCH(A47,'[1]Balanza Egresos'!A$1:A$65536,0),2),"SIN CUENTA")</f>
        <v>TELEMETRIA INVERSIONES</v>
      </c>
      <c r="D47" s="68">
        <f>IF($O47="A",SUMIFS(D48:D$181,$A48:$A$181,LEFT($A47,LEN($A47))&amp;"*",$O48:$O$181,"R"),SUMIFS('[1]Balanza Egresos'!$D$1:$D$65536,'[1]Balanza Egresos'!$A$1:$A$65536,$A47))</f>
        <v>0</v>
      </c>
      <c r="E47" s="68">
        <f>IF($O47="A",SUMIFS(E48:E$181,$A48:$A$181,LEFT($A47,LEN($A47))&amp;"*",$O48:$O$181,"R"),((H47/[1]Parametros!$E$12)*12)+$I47)</f>
        <v>0</v>
      </c>
      <c r="F47" s="52">
        <f>IF($O47="A",SUMIFS(F48:F$181,$A48:$A$181,LEFT($A47,LEN($A47))&amp;"*",$O48:$O$181,"R"),K47+L47+M47+N47)</f>
        <v>0</v>
      </c>
      <c r="G47" s="74"/>
      <c r="H47" s="71">
        <f>IF($O47="A",SUMIFS(H48:H$181,$A48:$A$181,LEFT($A47,$P47)&amp;"*",$O48:$O$181,"R"),SUMIFS('[1]Balanza Egresos'!$E$1:$E$65536,'[1]Balanza Egresos'!$A$1:$A$65536,$A47))</f>
        <v>0</v>
      </c>
      <c r="I47" s="71"/>
      <c r="J47" s="54"/>
      <c r="K47" s="72"/>
      <c r="L47" s="72"/>
      <c r="M47" s="72"/>
      <c r="N47" s="72"/>
      <c r="O47" s="56" t="str">
        <f t="shared" si="7"/>
        <v>R</v>
      </c>
      <c r="P47" s="56">
        <f t="shared" si="8"/>
        <v>5</v>
      </c>
      <c r="Q47" s="57" t="str">
        <f t="shared" si="0"/>
        <v>NO</v>
      </c>
      <c r="R47" s="58">
        <v>1</v>
      </c>
      <c r="S47" s="59">
        <v>3</v>
      </c>
      <c r="T47" s="6"/>
      <c r="U47" s="60">
        <f t="shared" si="1"/>
        <v>0</v>
      </c>
      <c r="V47" s="61">
        <f t="shared" si="2"/>
        <v>0</v>
      </c>
      <c r="W47" s="62">
        <f t="shared" si="3"/>
        <v>0</v>
      </c>
      <c r="X47" s="61">
        <f t="shared" si="4"/>
        <v>0</v>
      </c>
      <c r="Y47" s="63">
        <f t="shared" si="5"/>
        <v>0</v>
      </c>
      <c r="Z47" s="64">
        <f t="shared" si="6"/>
        <v>0</v>
      </c>
      <c r="AA47" s="54"/>
      <c r="AB47" s="54"/>
      <c r="AC47" s="54"/>
      <c r="AD47" s="54"/>
      <c r="AE47" s="54"/>
      <c r="AF47" s="54"/>
    </row>
    <row r="48" spans="1:32" s="65" customFormat="1" ht="16.5" customHeight="1" x14ac:dyDescent="0.25">
      <c r="A48" s="66" t="s">
        <v>63</v>
      </c>
      <c r="B48" s="66"/>
      <c r="C48" s="67" t="str">
        <f>IFERROR(INDEX('[1]Balanza Egresos'!A$1:C$65536,MATCH(A48,'[1]Balanza Egresos'!A$1:A$65536,0),2),"SIN CUENTA")</f>
        <v>MICROMEDICION INVERSIONES</v>
      </c>
      <c r="D48" s="68">
        <f>IF($O48="A",SUMIFS(D49:D$181,$A49:$A$181,LEFT($A48,LEN($A48))&amp;"*",$O49:$O$181,"R"),SUMIFS('[1]Balanza Egresos'!$D$1:$D$65536,'[1]Balanza Egresos'!$A$1:$A$65536,$A48))</f>
        <v>97180.45</v>
      </c>
      <c r="E48" s="68">
        <f>IF($O48="A",SUMIFS(E49:E$181,$A49:$A$181,LEFT($A48,LEN($A48))&amp;"*",$O49:$O$181,"R"),((H48/[1]Parametros!$E$12)*12)+$I48)</f>
        <v>30375</v>
      </c>
      <c r="F48" s="52">
        <f>IF($O48="A",SUMIFS(F49:F$181,$A49:$A$181,LEFT($A48,LEN($A48))&amp;"*",$O49:$O$181,"R"),K48+L48+M48+N48)</f>
        <v>150000</v>
      </c>
      <c r="G48" s="74" t="s">
        <v>64</v>
      </c>
      <c r="H48" s="71">
        <f>IF($O48="A",SUMIFS(H49:H$181,$A49:$A$181,LEFT($A48,$P48)&amp;"*",$O49:$O$181,"R"),SUMIFS('[1]Balanza Egresos'!$E$1:$E$65536,'[1]Balanza Egresos'!$A$1:$A$65536,$A48))</f>
        <v>20250</v>
      </c>
      <c r="I48" s="71"/>
      <c r="J48" s="54"/>
      <c r="K48" s="72"/>
      <c r="L48" s="72"/>
      <c r="M48" s="72">
        <v>150000</v>
      </c>
      <c r="N48" s="72"/>
      <c r="O48" s="56" t="str">
        <f t="shared" si="7"/>
        <v>R</v>
      </c>
      <c r="P48" s="56">
        <f t="shared" si="8"/>
        <v>5</v>
      </c>
      <c r="Q48" s="57" t="str">
        <f t="shared" si="0"/>
        <v>SI</v>
      </c>
      <c r="R48" s="58">
        <v>1</v>
      </c>
      <c r="S48" s="59">
        <v>3</v>
      </c>
      <c r="T48" s="6"/>
      <c r="U48" s="60">
        <f t="shared" si="1"/>
        <v>66805.45</v>
      </c>
      <c r="V48" s="61">
        <f t="shared" si="2"/>
        <v>0.68743713370333226</v>
      </c>
      <c r="W48" s="62">
        <f t="shared" si="3"/>
        <v>52819.55</v>
      </c>
      <c r="X48" s="61">
        <f t="shared" si="4"/>
        <v>0.54352032739095157</v>
      </c>
      <c r="Y48" s="63">
        <f t="shared" si="5"/>
        <v>119625</v>
      </c>
      <c r="Z48" s="64">
        <f t="shared" si="6"/>
        <v>3.9382716049382718</v>
      </c>
      <c r="AA48" s="54"/>
      <c r="AB48" s="54"/>
      <c r="AC48" s="54"/>
      <c r="AD48" s="54"/>
      <c r="AE48" s="54"/>
      <c r="AF48" s="54"/>
    </row>
    <row r="49" spans="1:32" s="65" customFormat="1" ht="15" customHeight="1" x14ac:dyDescent="0.25">
      <c r="A49" s="66" t="s">
        <v>65</v>
      </c>
      <c r="B49" s="66"/>
      <c r="C49" s="67" t="str">
        <f>IFERROR(INDEX('[1]Balanza Egresos'!A$1:C$65536,MATCH(A49,'[1]Balanza Egresos'!A$1:A$65536,0),2),"SIN CUENTA")</f>
        <v>MACROMEDICION INVERSIONES</v>
      </c>
      <c r="D49" s="68">
        <f>IF($O49="A",SUMIFS(D50:D$181,$A50:$A$181,LEFT($A49,LEN($A49))&amp;"*",$O50:$O$181,"R"),SUMIFS('[1]Balanza Egresos'!$D$1:$D$65536,'[1]Balanza Egresos'!$A$1:$A$65536,$A49))</f>
        <v>50000</v>
      </c>
      <c r="E49" s="68">
        <f>IF($O49="A",SUMIFS(E50:E$181,$A50:$A$181,LEFT($A49,LEN($A49))&amp;"*",$O50:$O$181,"R"),((H49/[1]Parametros!$E$12)*12)+$I49)</f>
        <v>0</v>
      </c>
      <c r="F49" s="52">
        <f>IF($O49="A",SUMIFS(F50:F$181,$A50:$A$181,LEFT($A49,LEN($A49))&amp;"*",$O50:$O$181,"R"),K49+L49+M49+N49)</f>
        <v>50000</v>
      </c>
      <c r="G49" s="74" t="s">
        <v>66</v>
      </c>
      <c r="H49" s="71">
        <f>IF($O49="A",SUMIFS(H50:H$181,$A50:$A$181,LEFT($A49,$P49)&amp;"*",$O50:$O$181,"R"),SUMIFS('[1]Balanza Egresos'!$E$1:$E$65536,'[1]Balanza Egresos'!$A$1:$A$65536,$A49))</f>
        <v>0</v>
      </c>
      <c r="I49" s="71"/>
      <c r="J49" s="54"/>
      <c r="K49" s="72"/>
      <c r="L49" s="72"/>
      <c r="M49" s="72">
        <v>50000</v>
      </c>
      <c r="N49" s="72"/>
      <c r="O49" s="56" t="str">
        <f t="shared" si="7"/>
        <v>R</v>
      </c>
      <c r="P49" s="56">
        <f t="shared" si="8"/>
        <v>5</v>
      </c>
      <c r="Q49" s="57" t="str">
        <f t="shared" si="0"/>
        <v>SI</v>
      </c>
      <c r="R49" s="58">
        <v>1</v>
      </c>
      <c r="S49" s="59">
        <v>3</v>
      </c>
      <c r="T49" s="6"/>
      <c r="U49" s="60">
        <f t="shared" si="1"/>
        <v>50000</v>
      </c>
      <c r="V49" s="61">
        <f t="shared" si="2"/>
        <v>1</v>
      </c>
      <c r="W49" s="62">
        <f t="shared" si="3"/>
        <v>0</v>
      </c>
      <c r="X49" s="61">
        <f t="shared" si="4"/>
        <v>0</v>
      </c>
      <c r="Y49" s="63">
        <f t="shared" si="5"/>
        <v>50000</v>
      </c>
      <c r="Z49" s="64">
        <f t="shared" si="6"/>
        <v>0</v>
      </c>
      <c r="AA49" s="54"/>
      <c r="AB49" s="54"/>
      <c r="AC49" s="54"/>
      <c r="AD49" s="54"/>
      <c r="AE49" s="54"/>
      <c r="AF49" s="54"/>
    </row>
    <row r="50" spans="1:32" s="65" customFormat="1" ht="15.75" customHeight="1" x14ac:dyDescent="0.25">
      <c r="A50" s="66" t="s">
        <v>67</v>
      </c>
      <c r="B50" s="66"/>
      <c r="C50" s="67" t="str">
        <f>IFERROR(INDEX('[1]Balanza Egresos'!A$1:C$65536,MATCH(A50,'[1]Balanza Egresos'!A$1:A$65536,0),2),"SIN CUENTA")</f>
        <v>PLANTA DE OSMOSIS INVERSA INVERSIONES</v>
      </c>
      <c r="D50" s="68">
        <f>IF($O50="A",SUMIFS(D51:D$181,$A51:$A$181,LEFT($A50,LEN($A50))&amp;"*",$O51:$O$181,"R"),SUMIFS('[1]Balanza Egresos'!$D$1:$D$65536,'[1]Balanza Egresos'!$A$1:$A$65536,$A50))</f>
        <v>30000</v>
      </c>
      <c r="E50" s="68">
        <f>IF($O50="A",SUMIFS(E51:E$181,$A51:$A$181,LEFT($A50,LEN($A50))&amp;"*",$O51:$O$181,"R"),((H50/[1]Parametros!$E$12)*12)+$I50)</f>
        <v>0</v>
      </c>
      <c r="F50" s="52">
        <f>IF($O50="A",SUMIFS(F51:F$181,$A51:$A$181,LEFT($A50,LEN($A50))&amp;"*",$O51:$O$181,"R"),K50+L50+M50+N50)</f>
        <v>30000</v>
      </c>
      <c r="G50" s="74" t="s">
        <v>68</v>
      </c>
      <c r="H50" s="71">
        <f>IF($O50="A",SUMIFS(H51:H$181,$A51:$A$181,LEFT($A50,$P50)&amp;"*",$O51:$O$181,"R"),SUMIFS('[1]Balanza Egresos'!$E$1:$E$65536,'[1]Balanza Egresos'!$A$1:$A$65536,$A50))</f>
        <v>0</v>
      </c>
      <c r="I50" s="71"/>
      <c r="J50" s="54"/>
      <c r="K50" s="72"/>
      <c r="L50" s="72"/>
      <c r="M50" s="72">
        <v>30000</v>
      </c>
      <c r="N50" s="72"/>
      <c r="O50" s="56" t="str">
        <f t="shared" si="7"/>
        <v>R</v>
      </c>
      <c r="P50" s="56">
        <f t="shared" si="8"/>
        <v>5</v>
      </c>
      <c r="Q50" s="57" t="str">
        <f t="shared" si="0"/>
        <v>SI</v>
      </c>
      <c r="R50" s="58">
        <v>1</v>
      </c>
      <c r="S50" s="59">
        <v>3</v>
      </c>
      <c r="T50" s="6"/>
      <c r="U50" s="60">
        <f t="shared" si="1"/>
        <v>30000</v>
      </c>
      <c r="V50" s="61">
        <f t="shared" si="2"/>
        <v>1</v>
      </c>
      <c r="W50" s="62">
        <f t="shared" si="3"/>
        <v>0</v>
      </c>
      <c r="X50" s="61">
        <f t="shared" si="4"/>
        <v>0</v>
      </c>
      <c r="Y50" s="63">
        <f t="shared" si="5"/>
        <v>30000</v>
      </c>
      <c r="Z50" s="64">
        <f t="shared" si="6"/>
        <v>0</v>
      </c>
      <c r="AA50" s="54"/>
      <c r="AB50" s="54"/>
      <c r="AC50" s="54"/>
      <c r="AD50" s="54"/>
      <c r="AE50" s="54"/>
      <c r="AF50" s="54"/>
    </row>
    <row r="51" spans="1:32" s="65" customFormat="1" ht="15.75" customHeight="1" x14ac:dyDescent="0.25">
      <c r="A51" s="66" t="s">
        <v>69</v>
      </c>
      <c r="B51" s="66"/>
      <c r="C51" s="67" t="str">
        <f>IFERROR(INDEX('[1]Balanza Egresos'!A$1:C$65536,MATCH(A51,'[1]Balanza Egresos'!A$1:A$65536,0),2),"SIN CUENTA")</f>
        <v>CONSTRUCCIONES EN PROCESO EN BIENES DE DOMINIO PUBLICO INVERSIONES</v>
      </c>
      <c r="D51" s="68">
        <f>IF($O51="A",SUMIFS(D52:D$181,$A52:$A$181,LEFT($A51,LEN($A51))&amp;"*",$O52:$O$181,"R"),SUMIFS('[1]Balanza Egresos'!$C$1:$C$65536,'[1]Balanza Egresos'!$A$1:$A$65536,$A51))</f>
        <v>0</v>
      </c>
      <c r="E51" s="68">
        <f>IF($O51="A",SUMIFS(E52:E$181,$A52:$A$181,LEFT($A51,LEN($A51))&amp;"*",$O52:$O$181,"R"),((H51/[1]Parametros!$E$12)*12)+$I51)</f>
        <v>0</v>
      </c>
      <c r="F51" s="52">
        <f>IF($O51="A",SUMIFS(F52:F$181,$A52:$A$181,LEFT($A51,LEN($A51))&amp;"*",$O52:$O$181,"R"),K51+L51+M51+N51)</f>
        <v>0</v>
      </c>
      <c r="G51" s="74"/>
      <c r="H51" s="68">
        <f>IF($O51="A",SUMIFS(H52:H$181,$A52:$A$181,LEFT($A51,$P51)&amp;"*",$O52:$O$181,"R"),SUMIFS('[1]Balanza Egresos'!$D$1:$D$65536,'[1]Balanza Egresos'!$A$1:$A$65536,$A51))</f>
        <v>46611.54</v>
      </c>
      <c r="I51" s="68">
        <f>SUM(I52:I61)</f>
        <v>0</v>
      </c>
      <c r="J51" s="54"/>
      <c r="K51" s="72">
        <f>IF($O51="A",SUMIFS(K52:K$181,$A52:$A$181,LEFT($A51,LEN($A51))&amp;"*",$O52:$O$181,"R"),0)</f>
        <v>0</v>
      </c>
      <c r="L51" s="72">
        <f>IF($O51="A",SUMIFS(L52:L$181,$A52:$A$181,LEFT($A51,LEN($A51))&amp;"*",$O52:$O$181,"R"),0)</f>
        <v>0</v>
      </c>
      <c r="M51" s="72">
        <f>IF($O51="A",SUMIFS(M52:M$181,$A52:$A$181,LEFT($A51,LEN($A51))&amp;"*",$O52:$O$181,"R"),0)</f>
        <v>0</v>
      </c>
      <c r="N51" s="72">
        <f>IF($O51="A",SUMIFS(N52:N$181,$A52:$A$181,LEFT($A51,LEN($A51))&amp;"*",$O52:$O$181,"R"),0)</f>
        <v>0</v>
      </c>
      <c r="O51" s="56" t="str">
        <f t="shared" si="7"/>
        <v>A</v>
      </c>
      <c r="P51" s="56">
        <f t="shared" si="8"/>
        <v>4</v>
      </c>
      <c r="Q51" s="57" t="str">
        <f t="shared" si="0"/>
        <v>SI</v>
      </c>
      <c r="R51" s="58">
        <v>1</v>
      </c>
      <c r="S51" s="59" t="s">
        <v>21</v>
      </c>
      <c r="T51" s="6"/>
      <c r="U51" s="60">
        <f t="shared" si="1"/>
        <v>0</v>
      </c>
      <c r="V51" s="61">
        <f t="shared" si="2"/>
        <v>0</v>
      </c>
      <c r="W51" s="62">
        <f t="shared" si="3"/>
        <v>0</v>
      </c>
      <c r="X51" s="61">
        <f t="shared" si="4"/>
        <v>0</v>
      </c>
      <c r="Y51" s="63">
        <f t="shared" si="5"/>
        <v>0</v>
      </c>
      <c r="Z51" s="64">
        <f t="shared" si="6"/>
        <v>0</v>
      </c>
      <c r="AA51" s="54"/>
      <c r="AB51" s="54"/>
      <c r="AC51" s="54"/>
      <c r="AD51" s="54"/>
      <c r="AE51" s="54"/>
      <c r="AF51" s="54"/>
    </row>
    <row r="52" spans="1:32" s="65" customFormat="1" ht="15.75" customHeight="1" x14ac:dyDescent="0.25">
      <c r="A52" s="66" t="s">
        <v>70</v>
      </c>
      <c r="B52" s="66"/>
      <c r="C52" s="67" t="str">
        <f>IFERROR(INDEX('[1]Balanza Egresos'!A$1:C$65536,MATCH(A52,'[1]Balanza Egresos'!A$1:A$65536,0),2),"SIN CUENTA")</f>
        <v>EDIFICACIÓN HABITACIONAL EN PROCESO INVERSIONES</v>
      </c>
      <c r="D52" s="68">
        <f>IF($O52="A",SUMIFS(D53:D$181,$A53:$A$181,LEFT($A52,LEN($A52))&amp;"*",$O53:$O$181,"R"),SUMIFS('[1]Balanza Egresos'!$D$1:$D$65536,'[1]Balanza Egresos'!$A$1:$A$65536,$A52))</f>
        <v>0</v>
      </c>
      <c r="E52" s="68">
        <f>IF($O52="A",SUMIFS(E53:E$181,$A53:$A$181,LEFT($A52,LEN($A52))&amp;"*",$O53:$O$181,"R"),((H52/[1]Parametros!$E$12)*12)+$I52)</f>
        <v>0</v>
      </c>
      <c r="F52" s="52">
        <f>IF($O52="A",SUMIFS(F53:F$181,$A53:$A$181,LEFT($A52,LEN($A52))&amp;"*",$O53:$O$181,"R"),K52+L52+M52+N52)</f>
        <v>0</v>
      </c>
      <c r="G52" s="74"/>
      <c r="H52" s="71">
        <f>IF($O52="A",SUMIFS(H53:H$181,$A53:$A$181,LEFT($A52,$P52)&amp;"*",$O53:$O$181,"R"),SUMIFS('[1]Balanza Egresos'!$E$1:$E$65536,'[1]Balanza Egresos'!$A$1:$A$65536,$A52))</f>
        <v>0</v>
      </c>
      <c r="I52" s="71"/>
      <c r="J52" s="54"/>
      <c r="K52" s="72"/>
      <c r="L52" s="72"/>
      <c r="M52" s="72"/>
      <c r="N52" s="72"/>
      <c r="O52" s="56" t="str">
        <f t="shared" si="7"/>
        <v>R</v>
      </c>
      <c r="P52" s="56">
        <f t="shared" si="8"/>
        <v>5</v>
      </c>
      <c r="Q52" s="57" t="str">
        <f t="shared" si="0"/>
        <v>NO</v>
      </c>
      <c r="R52" s="58">
        <v>1</v>
      </c>
      <c r="S52" s="59">
        <v>3</v>
      </c>
      <c r="T52" s="6"/>
      <c r="U52" s="60">
        <f t="shared" si="1"/>
        <v>0</v>
      </c>
      <c r="V52" s="61">
        <f t="shared" si="2"/>
        <v>0</v>
      </c>
      <c r="W52" s="62">
        <f t="shared" si="3"/>
        <v>0</v>
      </c>
      <c r="X52" s="61">
        <f t="shared" si="4"/>
        <v>0</v>
      </c>
      <c r="Y52" s="63">
        <f t="shared" si="5"/>
        <v>0</v>
      </c>
      <c r="Z52" s="64">
        <f t="shared" si="6"/>
        <v>0</v>
      </c>
      <c r="AA52" s="54"/>
      <c r="AB52" s="54"/>
      <c r="AC52" s="54"/>
      <c r="AD52" s="54"/>
      <c r="AE52" s="54"/>
      <c r="AF52" s="54"/>
    </row>
    <row r="53" spans="1:32" s="65" customFormat="1" ht="15.75" customHeight="1" x14ac:dyDescent="0.25">
      <c r="A53" s="66" t="s">
        <v>71</v>
      </c>
      <c r="B53" s="66"/>
      <c r="C53" s="67" t="str">
        <f>IFERROR(INDEX('[1]Balanza Egresos'!A$1:C$65536,MATCH(A53,'[1]Balanza Egresos'!A$1:A$65536,0),2),"SIN CUENTA")</f>
        <v>EDIFICACIÓN NO HABITACIONAL EN PROCESO INVERSIONES</v>
      </c>
      <c r="D53" s="68">
        <f>IF($O53="A",SUMIFS(D54:D$181,$A54:$A$181,LEFT($A53,LEN($A53))&amp;"*",$O54:$O$181,"R"),SUMIFS('[1]Balanza Egresos'!$D$1:$D$65536,'[1]Balanza Egresos'!$A$1:$A$65536,$A53))</f>
        <v>0</v>
      </c>
      <c r="E53" s="68">
        <f>IF($O53="A",SUMIFS(E54:E$181,$A54:$A$181,LEFT($A53,LEN($A53))&amp;"*",$O54:$O$181,"R"),((H53/[1]Parametros!$E$12)*12)+$I53)</f>
        <v>0</v>
      </c>
      <c r="F53" s="52">
        <f>IF($O53="A",SUMIFS(F54:F$181,$A54:$A$181,LEFT($A53,LEN($A53))&amp;"*",$O54:$O$181,"R"),K53+L53+M53+N53)</f>
        <v>0</v>
      </c>
      <c r="G53" s="74"/>
      <c r="H53" s="71">
        <f>IF($O53="A",SUMIFS(H54:H$181,$A54:$A$181,LEFT($A53,$P53)&amp;"*",$O54:$O$181,"R"),SUMIFS('[1]Balanza Egresos'!$E$1:$E$65536,'[1]Balanza Egresos'!$A$1:$A$65536,$A53))</f>
        <v>0</v>
      </c>
      <c r="I53" s="71"/>
      <c r="J53" s="54"/>
      <c r="K53" s="72"/>
      <c r="L53" s="72"/>
      <c r="M53" s="72"/>
      <c r="N53" s="72"/>
      <c r="O53" s="56" t="str">
        <f t="shared" si="7"/>
        <v>R</v>
      </c>
      <c r="P53" s="56">
        <f t="shared" si="8"/>
        <v>5</v>
      </c>
      <c r="Q53" s="57" t="str">
        <f t="shared" si="0"/>
        <v>NO</v>
      </c>
      <c r="R53" s="58">
        <v>1</v>
      </c>
      <c r="S53" s="59">
        <v>3</v>
      </c>
      <c r="T53" s="6"/>
      <c r="U53" s="60">
        <f t="shared" si="1"/>
        <v>0</v>
      </c>
      <c r="V53" s="61">
        <f t="shared" si="2"/>
        <v>0</v>
      </c>
      <c r="W53" s="62">
        <f t="shared" si="3"/>
        <v>0</v>
      </c>
      <c r="X53" s="61">
        <f t="shared" si="4"/>
        <v>0</v>
      </c>
      <c r="Y53" s="63">
        <f t="shared" si="5"/>
        <v>0</v>
      </c>
      <c r="Z53" s="64">
        <f t="shared" si="6"/>
        <v>0</v>
      </c>
      <c r="AA53" s="54"/>
      <c r="AB53" s="54"/>
      <c r="AC53" s="54"/>
      <c r="AD53" s="54"/>
      <c r="AE53" s="54"/>
      <c r="AF53" s="54"/>
    </row>
    <row r="54" spans="1:32" s="65" customFormat="1" ht="15.75" customHeight="1" x14ac:dyDescent="0.25">
      <c r="A54" s="66" t="s">
        <v>72</v>
      </c>
      <c r="B54" s="66"/>
      <c r="C54" s="67" t="str">
        <f>IFERROR(INDEX('[1]Balanza Egresos'!A$1:C$65536,MATCH(A54,'[1]Balanza Egresos'!A$1:A$65536,0),2),"SIN CUENTA")</f>
        <v>CONSTRUCCIÓN DE OBRAS PARA EL ABASTECIMIENTO DE AGUA, PETRÓLEO, GAS, ELECTRICIDAD Y TELECOMUNICACIONES EN PROCESO INVERSIONES</v>
      </c>
      <c r="D54" s="68">
        <f>IF($O54="A",SUMIFS(D55:D$181,$A55:$A$181,LEFT($A54,LEN($A54))&amp;"*",$O55:$O$181,"R"),SUMIFS('[1]Balanza Egresos'!$D$1:$D$65536,'[1]Balanza Egresos'!$A$1:$A$65536,$A54))</f>
        <v>0</v>
      </c>
      <c r="E54" s="68">
        <f>IF($O54="A",SUMIFS(E55:E$181,$A55:$A$181,LEFT($A54,LEN($A54))&amp;"*",$O55:$O$181,"R"),((H54/[1]Parametros!$E$12)*12)+$I54)</f>
        <v>0</v>
      </c>
      <c r="F54" s="52">
        <f>IF($O54="A",SUMIFS(F55:F$181,$A55:$A$181,LEFT($A54,LEN($A54))&amp;"*",$O55:$O$181,"R"),K54+L54+M54+N54)</f>
        <v>0</v>
      </c>
      <c r="G54" s="74"/>
      <c r="H54" s="71">
        <f>IF($O54="A",SUMIFS(H55:H$181,$A55:$A$181,LEFT($A54,$P54)&amp;"*",$O55:$O$181,"R"),SUMIFS('[1]Balanza Egresos'!$E$1:$E$65536,'[1]Balanza Egresos'!$A$1:$A$65536,$A54))</f>
        <v>0</v>
      </c>
      <c r="I54" s="71"/>
      <c r="J54" s="54"/>
      <c r="K54" s="72"/>
      <c r="L54" s="72"/>
      <c r="M54" s="72"/>
      <c r="N54" s="72"/>
      <c r="O54" s="56" t="str">
        <f t="shared" si="7"/>
        <v>R</v>
      </c>
      <c r="P54" s="56">
        <f t="shared" si="8"/>
        <v>5</v>
      </c>
      <c r="Q54" s="57" t="str">
        <f t="shared" si="0"/>
        <v>NO</v>
      </c>
      <c r="R54" s="58">
        <v>1</v>
      </c>
      <c r="S54" s="59">
        <v>3</v>
      </c>
      <c r="T54" s="6"/>
      <c r="U54" s="60">
        <f t="shared" si="1"/>
        <v>0</v>
      </c>
      <c r="V54" s="61">
        <f t="shared" si="2"/>
        <v>0</v>
      </c>
      <c r="W54" s="62">
        <f t="shared" si="3"/>
        <v>0</v>
      </c>
      <c r="X54" s="61">
        <f t="shared" si="4"/>
        <v>0</v>
      </c>
      <c r="Y54" s="63">
        <f t="shared" si="5"/>
        <v>0</v>
      </c>
      <c r="Z54" s="64">
        <f t="shared" si="6"/>
        <v>0</v>
      </c>
      <c r="AA54" s="54"/>
      <c r="AB54" s="54"/>
      <c r="AC54" s="54"/>
      <c r="AD54" s="54"/>
      <c r="AE54" s="54"/>
      <c r="AF54" s="54"/>
    </row>
    <row r="55" spans="1:32" s="65" customFormat="1" ht="15.75" customHeight="1" x14ac:dyDescent="0.25">
      <c r="A55" s="66" t="s">
        <v>73</v>
      </c>
      <c r="B55" s="66"/>
      <c r="C55" s="67" t="str">
        <f>IFERROR(INDEX('[1]Balanza Egresos'!A$1:C$65536,MATCH(A55,'[1]Balanza Egresos'!A$1:A$65536,0),2),"SIN CUENTA")</f>
        <v>DIVISIÓN DE TERRENOS Y CONSTRUCCIÓN DE OBRAS DE URBANIZACIÓN EN PROCESO INVERSIONES</v>
      </c>
      <c r="D55" s="68">
        <f>IF($O55="A",SUMIFS(D56:D$181,$A56:$A$181,LEFT($A55,LEN($A55))&amp;"*",$O56:$O$181,"R"),SUMIFS('[1]Balanza Egresos'!$D$1:$D$65536,'[1]Balanza Egresos'!$A$1:$A$65536,$A55))</f>
        <v>0</v>
      </c>
      <c r="E55" s="68">
        <f>IF($O55="A",SUMIFS(E56:E$181,$A56:$A$181,LEFT($A55,LEN($A55))&amp;"*",$O56:$O$181,"R"),((H55/[1]Parametros!$E$12)*12)+$I55)</f>
        <v>0</v>
      </c>
      <c r="F55" s="52">
        <f>IF($O55="A",SUMIFS(F56:F$181,$A56:$A$181,LEFT($A55,LEN($A55))&amp;"*",$O56:$O$181,"R"),K55+L55+M55+N55)</f>
        <v>0</v>
      </c>
      <c r="G55" s="74"/>
      <c r="H55" s="71">
        <f>IF($O55="A",SUMIFS(H56:H$181,$A56:$A$181,LEFT($A55,$P55)&amp;"*",$O56:$O$181,"R"),SUMIFS('[1]Balanza Egresos'!$E$1:$E$65536,'[1]Balanza Egresos'!$A$1:$A$65536,$A55))</f>
        <v>0</v>
      </c>
      <c r="I55" s="71"/>
      <c r="J55" s="54"/>
      <c r="K55" s="72"/>
      <c r="L55" s="72"/>
      <c r="M55" s="72"/>
      <c r="N55" s="72"/>
      <c r="O55" s="56" t="str">
        <f t="shared" si="7"/>
        <v>R</v>
      </c>
      <c r="P55" s="56">
        <f t="shared" si="8"/>
        <v>5</v>
      </c>
      <c r="Q55" s="57" t="str">
        <f t="shared" si="0"/>
        <v>NO</v>
      </c>
      <c r="R55" s="58">
        <v>1</v>
      </c>
      <c r="S55" s="59">
        <v>3</v>
      </c>
      <c r="T55" s="6"/>
      <c r="U55" s="60">
        <f t="shared" si="1"/>
        <v>0</v>
      </c>
      <c r="V55" s="61">
        <f t="shared" si="2"/>
        <v>0</v>
      </c>
      <c r="W55" s="62">
        <f t="shared" si="3"/>
        <v>0</v>
      </c>
      <c r="X55" s="61">
        <f t="shared" si="4"/>
        <v>0</v>
      </c>
      <c r="Y55" s="63">
        <f t="shared" si="5"/>
        <v>0</v>
      </c>
      <c r="Z55" s="64">
        <f t="shared" si="6"/>
        <v>0</v>
      </c>
      <c r="AA55" s="54"/>
      <c r="AB55" s="54"/>
      <c r="AC55" s="54"/>
      <c r="AD55" s="54"/>
      <c r="AE55" s="54"/>
      <c r="AF55" s="54"/>
    </row>
    <row r="56" spans="1:32" s="65" customFormat="1" ht="15.75" customHeight="1" x14ac:dyDescent="0.25">
      <c r="A56" s="66" t="s">
        <v>74</v>
      </c>
      <c r="B56" s="66"/>
      <c r="C56" s="67" t="str">
        <f>IFERROR(INDEX('[1]Balanza Egresos'!A$1:C$65536,MATCH(A56,'[1]Balanza Egresos'!A$1:A$65536,0),2),"SIN CUENTA")</f>
        <v>CONSTRUCCIÓN DE VÍAS DE COMUNICACIÓN EN PROCESO INVERSIONES</v>
      </c>
      <c r="D56" s="68">
        <f>IF($O56="A",SUMIFS(D57:D$181,$A57:$A$181,LEFT($A56,LEN($A56))&amp;"*",$O57:$O$181,"R"),SUMIFS('[1]Balanza Egresos'!$D$1:$D$65536,'[1]Balanza Egresos'!$A$1:$A$65536,$A56))</f>
        <v>0</v>
      </c>
      <c r="E56" s="68">
        <f>IF($O56="A",SUMIFS(E57:E$181,$A57:$A$181,LEFT($A56,LEN($A56))&amp;"*",$O57:$O$181,"R"),((H56/[1]Parametros!$E$12)*12)+$I56)</f>
        <v>0</v>
      </c>
      <c r="F56" s="52">
        <f>IF($O56="A",SUMIFS(F57:F$181,$A57:$A$181,LEFT($A56,LEN($A56))&amp;"*",$O57:$O$181,"R"),K56+L56+M56+N56)</f>
        <v>0</v>
      </c>
      <c r="G56" s="74"/>
      <c r="H56" s="71">
        <f>IF($O56="A",SUMIFS(H57:H$181,$A57:$A$181,LEFT($A56,$P56)&amp;"*",$O57:$O$181,"R"),SUMIFS('[1]Balanza Egresos'!$E$1:$E$65536,'[1]Balanza Egresos'!$A$1:$A$65536,$A56))</f>
        <v>0</v>
      </c>
      <c r="I56" s="71"/>
      <c r="J56" s="54"/>
      <c r="K56" s="72"/>
      <c r="L56" s="72"/>
      <c r="M56" s="72"/>
      <c r="N56" s="72"/>
      <c r="O56" s="56" t="str">
        <f t="shared" si="7"/>
        <v>R</v>
      </c>
      <c r="P56" s="56">
        <f t="shared" si="8"/>
        <v>5</v>
      </c>
      <c r="Q56" s="57" t="str">
        <f t="shared" si="0"/>
        <v>NO</v>
      </c>
      <c r="R56" s="58">
        <v>1</v>
      </c>
      <c r="S56" s="59">
        <v>3</v>
      </c>
      <c r="T56" s="6"/>
      <c r="U56" s="60">
        <f t="shared" si="1"/>
        <v>0</v>
      </c>
      <c r="V56" s="61">
        <f t="shared" si="2"/>
        <v>0</v>
      </c>
      <c r="W56" s="62">
        <f t="shared" si="3"/>
        <v>0</v>
      </c>
      <c r="X56" s="61">
        <f t="shared" si="4"/>
        <v>0</v>
      </c>
      <c r="Y56" s="63">
        <f t="shared" si="5"/>
        <v>0</v>
      </c>
      <c r="Z56" s="64">
        <f t="shared" si="6"/>
        <v>0</v>
      </c>
      <c r="AA56" s="54"/>
      <c r="AB56" s="54"/>
      <c r="AC56" s="54"/>
      <c r="AD56" s="54"/>
      <c r="AE56" s="54"/>
      <c r="AF56" s="54"/>
    </row>
    <row r="57" spans="1:32" s="65" customFormat="1" ht="15.75" customHeight="1" x14ac:dyDescent="0.25">
      <c r="A57" s="66" t="s">
        <v>75</v>
      </c>
      <c r="B57" s="66"/>
      <c r="C57" s="67" t="str">
        <f>IFERROR(INDEX('[1]Balanza Egresos'!A$1:C$65536,MATCH(A57,'[1]Balanza Egresos'!A$1:A$65536,0),2),"SIN CUENTA")</f>
        <v>OTRAS CONSTRUCCIONES DE INGENIERÍA CIVIL U OBRA PESADA EN PROCESO INVERSIONES</v>
      </c>
      <c r="D57" s="68">
        <f>IF($O57="A",SUMIFS(D58:D$181,$A58:$A$181,LEFT($A57,LEN($A57))&amp;"*",$O58:$O$181,"R"),SUMIFS('[1]Balanza Egresos'!$D$1:$D$65536,'[1]Balanza Egresos'!$A$1:$A$65536,$A57))</f>
        <v>0</v>
      </c>
      <c r="E57" s="68">
        <f>IF($O57="A",SUMIFS(E58:E$181,$A58:$A$181,LEFT($A57,LEN($A57))&amp;"*",$O58:$O$181,"R"),((H57/[1]Parametros!$E$12)*12)+$I57)</f>
        <v>0</v>
      </c>
      <c r="F57" s="52">
        <f>IF($O57="A",SUMIFS(F58:F$181,$A58:$A$181,LEFT($A57,LEN($A57))&amp;"*",$O58:$O$181,"R"),K57+L57+M57+N57)</f>
        <v>0</v>
      </c>
      <c r="G57" s="74"/>
      <c r="H57" s="71">
        <f>IF($O57="A",SUMIFS(H58:H$181,$A58:$A$181,LEFT($A57,$P57)&amp;"*",$O58:$O$181,"R"),SUMIFS('[1]Balanza Egresos'!$E$1:$E$65536,'[1]Balanza Egresos'!$A$1:$A$65536,$A57))</f>
        <v>0</v>
      </c>
      <c r="I57" s="71"/>
      <c r="J57" s="54"/>
      <c r="K57" s="72"/>
      <c r="L57" s="72"/>
      <c r="M57" s="72"/>
      <c r="N57" s="72"/>
      <c r="O57" s="56" t="str">
        <f t="shared" si="7"/>
        <v>R</v>
      </c>
      <c r="P57" s="56">
        <f t="shared" si="8"/>
        <v>5</v>
      </c>
      <c r="Q57" s="57" t="str">
        <f t="shared" si="0"/>
        <v>NO</v>
      </c>
      <c r="R57" s="58">
        <v>1</v>
      </c>
      <c r="S57" s="59">
        <v>3</v>
      </c>
      <c r="T57" s="6"/>
      <c r="U57" s="60">
        <f t="shared" si="1"/>
        <v>0</v>
      </c>
      <c r="V57" s="61">
        <f t="shared" si="2"/>
        <v>0</v>
      </c>
      <c r="W57" s="62">
        <f t="shared" si="3"/>
        <v>0</v>
      </c>
      <c r="X57" s="61">
        <f t="shared" si="4"/>
        <v>0</v>
      </c>
      <c r="Y57" s="63">
        <f t="shared" si="5"/>
        <v>0</v>
      </c>
      <c r="Z57" s="64">
        <f t="shared" si="6"/>
        <v>0</v>
      </c>
      <c r="AA57" s="54"/>
      <c r="AB57" s="54"/>
      <c r="AC57" s="54"/>
      <c r="AD57" s="54"/>
      <c r="AE57" s="54"/>
      <c r="AF57" s="54"/>
    </row>
    <row r="58" spans="1:32" s="65" customFormat="1" ht="15.75" customHeight="1" x14ac:dyDescent="0.25">
      <c r="A58" s="66" t="s">
        <v>76</v>
      </c>
      <c r="B58" s="66"/>
      <c r="C58" s="67" t="str">
        <f>IFERROR(INDEX('[1]Balanza Egresos'!A$1:C$65536,MATCH(A58,'[1]Balanza Egresos'!A$1:A$65536,0),2),"SIN CUENTA")</f>
        <v>INSTALACIONES Y EQUIPAMIENTO EN CONSTRUCCIONES EN PROCESO INVERSIONES</v>
      </c>
      <c r="D58" s="68">
        <f>IF($O58="A",SUMIFS(D59:D$181,$A59:$A$181,LEFT($A58,LEN($A58))&amp;"*",$O59:$O$181,"R"),SUMIFS('[1]Balanza Egresos'!$D$1:$D$65536,'[1]Balanza Egresos'!$A$1:$A$65536,$A58))</f>
        <v>0</v>
      </c>
      <c r="E58" s="68">
        <f>IF($O58="A",SUMIFS(E59:E$181,$A59:$A$181,LEFT($A58,LEN($A58))&amp;"*",$O59:$O$181,"R"),((H58/[1]Parametros!$E$12)*12)+$I58)</f>
        <v>0</v>
      </c>
      <c r="F58" s="52">
        <f>IF($O58="A",SUMIFS(F59:F$181,$A59:$A$181,LEFT($A58,LEN($A58))&amp;"*",$O59:$O$181,"R"),K58+L58+M58+N58)</f>
        <v>0</v>
      </c>
      <c r="G58" s="74"/>
      <c r="H58" s="71">
        <f>IF($O58="A",SUMIFS(H59:H$181,$A59:$A$181,LEFT($A58,$P58)&amp;"*",$O59:$O$181,"R"),SUMIFS('[1]Balanza Egresos'!$E$1:$E$65536,'[1]Balanza Egresos'!$A$1:$A$65536,$A58))</f>
        <v>0</v>
      </c>
      <c r="I58" s="71"/>
      <c r="J58" s="54"/>
      <c r="K58" s="72"/>
      <c r="L58" s="72"/>
      <c r="M58" s="72"/>
      <c r="N58" s="72"/>
      <c r="O58" s="56" t="str">
        <f t="shared" si="7"/>
        <v>R</v>
      </c>
      <c r="P58" s="56">
        <f t="shared" si="8"/>
        <v>5</v>
      </c>
      <c r="Q58" s="57" t="str">
        <f t="shared" si="0"/>
        <v>NO</v>
      </c>
      <c r="R58" s="58">
        <v>1</v>
      </c>
      <c r="S58" s="59">
        <v>3</v>
      </c>
      <c r="T58" s="6"/>
      <c r="U58" s="60">
        <f t="shared" si="1"/>
        <v>0</v>
      </c>
      <c r="V58" s="61">
        <f t="shared" si="2"/>
        <v>0</v>
      </c>
      <c r="W58" s="62">
        <f t="shared" si="3"/>
        <v>0</v>
      </c>
      <c r="X58" s="61">
        <f t="shared" si="4"/>
        <v>0</v>
      </c>
      <c r="Y58" s="63">
        <f t="shared" si="5"/>
        <v>0</v>
      </c>
      <c r="Z58" s="64">
        <f t="shared" si="6"/>
        <v>0</v>
      </c>
      <c r="AA58" s="54"/>
      <c r="AB58" s="54"/>
      <c r="AC58" s="54"/>
      <c r="AD58" s="54"/>
      <c r="AE58" s="54"/>
      <c r="AF58" s="54"/>
    </row>
    <row r="59" spans="1:32" s="65" customFormat="1" ht="15.75" customHeight="1" x14ac:dyDescent="0.25">
      <c r="A59" s="66" t="s">
        <v>77</v>
      </c>
      <c r="B59" s="66"/>
      <c r="C59" s="67" t="str">
        <f>IFERROR(INDEX('[1]Balanza Egresos'!A$1:C$65536,MATCH(A59,'[1]Balanza Egresos'!A$1:A$65536,0),2),"SIN CUENTA")</f>
        <v>TRABAJOS DE ACABADOS EN EDIFICACIONES Y OTROS TRABAJOS ESPECIALIZADOS EN PROCESO INVERSIONES</v>
      </c>
      <c r="D59" s="68">
        <f>IF($O59="A",SUMIFS(D60:D$181,$A60:$A$181,LEFT($A59,LEN($A59))&amp;"*",$O60:$O$181,"R"),SUMIFS('[1]Balanza Egresos'!$D$1:$D$65536,'[1]Balanza Egresos'!$A$1:$A$65536,$A59))</f>
        <v>0</v>
      </c>
      <c r="E59" s="68">
        <f>IF($O59="A",SUMIFS(E60:E$181,$A60:$A$181,LEFT($A59,LEN($A59))&amp;"*",$O60:$O$181,"R"),((H59/[1]Parametros!$E$12)*12)+$I59)</f>
        <v>0</v>
      </c>
      <c r="F59" s="52">
        <f>IF($O59="A",SUMIFS(F60:F$181,$A60:$A$181,LEFT($A59,LEN($A59))&amp;"*",$O60:$O$181,"R"),K59+L59+M59+N59)</f>
        <v>0</v>
      </c>
      <c r="G59" s="74"/>
      <c r="H59" s="71">
        <f>IF($O59="A",SUMIFS(H60:H$181,$A60:$A$181,LEFT($A59,$P59)&amp;"*",$O60:$O$181,"R"),SUMIFS('[1]Balanza Egresos'!$E$1:$E$65536,'[1]Balanza Egresos'!$A$1:$A$65536,$A59))</f>
        <v>0</v>
      </c>
      <c r="I59" s="71"/>
      <c r="J59" s="54"/>
      <c r="K59" s="72"/>
      <c r="L59" s="72"/>
      <c r="M59" s="72"/>
      <c r="N59" s="72"/>
      <c r="O59" s="56" t="str">
        <f t="shared" si="7"/>
        <v>R</v>
      </c>
      <c r="P59" s="56">
        <f t="shared" si="8"/>
        <v>5</v>
      </c>
      <c r="Q59" s="57" t="str">
        <f>IF(ABS(D59+E59+F59+H59)&gt;0,"SI","NO")</f>
        <v>NO</v>
      </c>
      <c r="R59" s="58">
        <v>1</v>
      </c>
      <c r="S59" s="59">
        <v>3</v>
      </c>
      <c r="T59" s="6"/>
      <c r="U59" s="60">
        <f>D59-E59</f>
        <v>0</v>
      </c>
      <c r="V59" s="61">
        <f>IF(D59=0,0,U59/D59)</f>
        <v>0</v>
      </c>
      <c r="W59" s="62">
        <f>F59-D59</f>
        <v>0</v>
      </c>
      <c r="X59" s="61">
        <f>IF(D59=0,0,W59/D59)</f>
        <v>0</v>
      </c>
      <c r="Y59" s="63">
        <f>+F59-E59</f>
        <v>0</v>
      </c>
      <c r="Z59" s="64">
        <f>IF(E59=0,0,Y59/E59)</f>
        <v>0</v>
      </c>
      <c r="AA59" s="54"/>
      <c r="AB59" s="54"/>
      <c r="AC59" s="54"/>
      <c r="AD59" s="54"/>
      <c r="AE59" s="54"/>
      <c r="AF59" s="54"/>
    </row>
    <row r="60" spans="1:32" s="65" customFormat="1" ht="15.75" customHeight="1" x14ac:dyDescent="0.25">
      <c r="A60" s="66" t="s">
        <v>78</v>
      </c>
      <c r="B60" s="66"/>
      <c r="C60" s="67" t="str">
        <f>IFERROR(INDEX('[1]Balanza Egresos'!A$1:C$65536,MATCH(A60,'[1]Balanza Egresos'!A$1:A$65536,0),2),"SIN CUENTA")</f>
        <v>CONSTRUCCIONES EN PROCESO EN BIENES PROPIOS INVERSIONES</v>
      </c>
      <c r="D60" s="68">
        <f>IF($O60="A",SUMIFS(D61:D$181,$A61:$A$181,LEFT($A60,LEN($A60))&amp;"*",$O61:$O$181,"R"),SUMIFS('[1]Balanza Egresos'!$C$1:$C$65536,'[1]Balanza Egresos'!$A$1:$A$65536,$A60))</f>
        <v>0</v>
      </c>
      <c r="E60" s="68">
        <f>IF($O60="A",SUMIFS(E61:E$181,$A61:$A$181,LEFT($A60,LEN($A60))&amp;"*",$O61:$O$181,"R"),((H60/[1]Parametros!$E$12)*12)+$I60)</f>
        <v>0</v>
      </c>
      <c r="F60" s="52">
        <f>IF($O60="A",SUMIFS(F61:F$181,$A61:$A$181,LEFT($A60,LEN($A60))&amp;"*",$O61:$O$181,"R"),K60+L60+M60+N60)</f>
        <v>0</v>
      </c>
      <c r="G60" s="74"/>
      <c r="H60" s="71">
        <f>IF($O60="A",SUMIFS(H61:H$181,$A61:$A$181,LEFT($A60,$P60)&amp;"*",$O61:$O$181,"R"),SUMIFS('[1]Balanza Egresos'!$D$1:$D$65536,'[1]Balanza Egresos'!$A$1:$A$65536,$A60))</f>
        <v>46611.54</v>
      </c>
      <c r="I60" s="71"/>
      <c r="J60" s="54"/>
      <c r="K60" s="72">
        <f>IF($O60="A",SUMIFS(K61:K$181,$A61:$A$181,LEFT($A60,LEN($A60))&amp;"*",$O61:$O$181,"R"),0)</f>
        <v>0</v>
      </c>
      <c r="L60" s="72">
        <f>IF($O60="A",SUMIFS(L61:L$181,$A61:$A$181,LEFT($A60,LEN($A60))&amp;"*",$O61:$O$181,"R"),0)</f>
        <v>0</v>
      </c>
      <c r="M60" s="72">
        <f>IF($O60="A",SUMIFS(M61:M$181,$A61:$A$181,LEFT($A60,LEN($A60))&amp;"*",$O61:$O$181,"R"),0)</f>
        <v>0</v>
      </c>
      <c r="N60" s="72">
        <f>IF($O60="A",SUMIFS(N61:N$181,$A61:$A$181,LEFT($A60,LEN($A60))&amp;"*",$O61:$O$181,"R"),0)</f>
        <v>0</v>
      </c>
      <c r="O60" s="56" t="str">
        <f t="shared" si="7"/>
        <v>A</v>
      </c>
      <c r="P60" s="56">
        <f t="shared" si="8"/>
        <v>4</v>
      </c>
      <c r="Q60" s="57" t="str">
        <f>IF(ABS(D60+E60+F60+H60)&gt;0,"SI","NO")</f>
        <v>SI</v>
      </c>
      <c r="R60" s="58">
        <v>1</v>
      </c>
      <c r="S60" s="59">
        <v>3</v>
      </c>
      <c r="T60" s="6"/>
      <c r="U60" s="60">
        <f>D60-E60</f>
        <v>0</v>
      </c>
      <c r="V60" s="61">
        <f>IF(D60=0,0,U60/D60)</f>
        <v>0</v>
      </c>
      <c r="W60" s="62">
        <f>F60-D60</f>
        <v>0</v>
      </c>
      <c r="X60" s="61">
        <f>IF(D60=0,0,W60/D60)</f>
        <v>0</v>
      </c>
      <c r="Y60" s="63">
        <f>+F60-E60</f>
        <v>0</v>
      </c>
      <c r="Z60" s="64">
        <f>IF(E60=0,0,Y60/E60)</f>
        <v>0</v>
      </c>
      <c r="AA60" s="54"/>
      <c r="AB60" s="54"/>
      <c r="AC60" s="54"/>
      <c r="AD60" s="54"/>
      <c r="AE60" s="54"/>
      <c r="AF60" s="54"/>
    </row>
    <row r="61" spans="1:32" s="65" customFormat="1" ht="15.75" customHeight="1" x14ac:dyDescent="0.25">
      <c r="A61" s="66" t="s">
        <v>79</v>
      </c>
      <c r="B61" s="66"/>
      <c r="C61" s="67" t="str">
        <f>IFERROR(INDEX('[1]Balanza Egresos'!A$1:C$65536,MATCH(A61,'[1]Balanza Egresos'!A$1:A$65536,0),2),"SIN CUENTA")</f>
        <v>EDIFICACIÓN HABITACIONAL EN PROCESO INVERSIONES</v>
      </c>
      <c r="D61" s="68">
        <f>IF($O61="A",SUMIFS(D62:D$181,$A62:$A$181,LEFT($A61,LEN($A61))&amp;"*",$O62:$O$181,"R"),SUMIFS('[1]Balanza Egresos'!$D$1:$D$65536,'[1]Balanza Egresos'!$A$1:$A$65536,$A61))</f>
        <v>0</v>
      </c>
      <c r="E61" s="68">
        <f>IF($O61="A",SUMIFS(E62:E$181,$A62:$A$181,LEFT($A61,LEN($A61))&amp;"*",$O62:$O$181,"R"),((H61/[1]Parametros!$E$12)*12)+$I61)</f>
        <v>0</v>
      </c>
      <c r="F61" s="52">
        <f>IF($O61="A",SUMIFS(F62:F$181,$A62:$A$181,LEFT($A61,LEN($A61))&amp;"*",$O62:$O$181,"R"),K61+L61+M61+N61)</f>
        <v>0</v>
      </c>
      <c r="G61" s="74"/>
      <c r="H61" s="71">
        <f>IF($O61="A",SUMIFS(H62:H$181,$A62:$A$181,LEFT($A61,$P61)&amp;"*",$O62:$O$181,"R"),SUMIFS('[1]Balanza Egresos'!$E$1:$E$65536,'[1]Balanza Egresos'!$A$1:$A$65536,$A61))</f>
        <v>0</v>
      </c>
      <c r="I61" s="71"/>
      <c r="J61" s="54"/>
      <c r="K61" s="72"/>
      <c r="L61" s="72"/>
      <c r="M61" s="72"/>
      <c r="N61" s="72"/>
      <c r="O61" s="56" t="str">
        <f t="shared" si="7"/>
        <v>R</v>
      </c>
      <c r="P61" s="56">
        <f t="shared" si="8"/>
        <v>5</v>
      </c>
      <c r="Q61" s="57" t="str">
        <f t="shared" si="0"/>
        <v>NO</v>
      </c>
      <c r="R61" s="58">
        <v>1</v>
      </c>
      <c r="S61" s="59">
        <v>3</v>
      </c>
      <c r="T61" s="6"/>
      <c r="U61" s="60">
        <f t="shared" si="1"/>
        <v>0</v>
      </c>
      <c r="V61" s="61">
        <f t="shared" si="2"/>
        <v>0</v>
      </c>
      <c r="W61" s="62">
        <f t="shared" si="3"/>
        <v>0</v>
      </c>
      <c r="X61" s="61">
        <f t="shared" si="4"/>
        <v>0</v>
      </c>
      <c r="Y61" s="63">
        <f t="shared" si="5"/>
        <v>0</v>
      </c>
      <c r="Z61" s="64">
        <f t="shared" si="6"/>
        <v>0</v>
      </c>
      <c r="AA61" s="54"/>
      <c r="AB61" s="54"/>
      <c r="AC61" s="54"/>
      <c r="AD61" s="54"/>
      <c r="AE61" s="54"/>
      <c r="AF61" s="54"/>
    </row>
    <row r="62" spans="1:32" s="65" customFormat="1" ht="15.75" customHeight="1" x14ac:dyDescent="0.25">
      <c r="A62" s="66" t="s">
        <v>80</v>
      </c>
      <c r="B62" s="66"/>
      <c r="C62" s="67" t="str">
        <f>IFERROR(INDEX('[1]Balanza Egresos'!A$1:C$65536,MATCH(A62,'[1]Balanza Egresos'!A$1:A$65536,0),2),"SIN CUENTA")</f>
        <v>EDIFICACIÓN NO HABITACIONAL EN PROCESO INVERSIONES</v>
      </c>
      <c r="D62" s="68">
        <f>IF($O62="A",SUMIFS(D63:D$181,$A63:$A$181,LEFT($A62,LEN($A62))&amp;"*",$O63:$O$181,"R"),SUMIFS('[1]Balanza Egresos'!$D$1:$D$65536,'[1]Balanza Egresos'!$A$1:$A$65536,$A62))</f>
        <v>0</v>
      </c>
      <c r="E62" s="68">
        <f>IF($O62="A",SUMIFS(E63:E$181,$A63:$A$181,LEFT($A62,LEN($A62))&amp;"*",$O63:$O$181,"R"),((H62/[1]Parametros!$E$12)*12)+$I62)</f>
        <v>0</v>
      </c>
      <c r="F62" s="52">
        <f>IF($O62="A",SUMIFS(F63:F$181,$A63:$A$181,LEFT($A62,LEN($A62))&amp;"*",$O63:$O$181,"R"),K62+L62+M62+N62)</f>
        <v>0</v>
      </c>
      <c r="G62" s="74"/>
      <c r="H62" s="71">
        <f>IF($O62="A",SUMIFS(H63:H$181,$A63:$A$181,LEFT($A62,$P62)&amp;"*",$O63:$O$181,"R"),SUMIFS('[1]Balanza Egresos'!$E$1:$E$65536,'[1]Balanza Egresos'!$A$1:$A$65536,$A62))</f>
        <v>0</v>
      </c>
      <c r="I62" s="68">
        <f>SUM(I63:I70)</f>
        <v>0</v>
      </c>
      <c r="J62" s="54"/>
      <c r="K62" s="72"/>
      <c r="L62" s="72"/>
      <c r="M62" s="72"/>
      <c r="N62" s="72"/>
      <c r="O62" s="56" t="str">
        <f t="shared" si="7"/>
        <v>R</v>
      </c>
      <c r="P62" s="56">
        <f t="shared" si="8"/>
        <v>5</v>
      </c>
      <c r="Q62" s="57" t="str">
        <f t="shared" si="0"/>
        <v>NO</v>
      </c>
      <c r="R62" s="58">
        <v>1</v>
      </c>
      <c r="S62" s="59" t="s">
        <v>21</v>
      </c>
      <c r="T62" s="6"/>
      <c r="U62" s="60">
        <f t="shared" si="1"/>
        <v>0</v>
      </c>
      <c r="V62" s="61">
        <f t="shared" si="2"/>
        <v>0</v>
      </c>
      <c r="W62" s="62">
        <f t="shared" si="3"/>
        <v>0</v>
      </c>
      <c r="X62" s="61">
        <f t="shared" si="4"/>
        <v>0</v>
      </c>
      <c r="Y62" s="63">
        <f t="shared" si="5"/>
        <v>0</v>
      </c>
      <c r="Z62" s="64">
        <f t="shared" si="6"/>
        <v>0</v>
      </c>
      <c r="AA62" s="54"/>
      <c r="AB62" s="54"/>
      <c r="AC62" s="54"/>
      <c r="AD62" s="54"/>
      <c r="AE62" s="54"/>
      <c r="AF62" s="54"/>
    </row>
    <row r="63" spans="1:32" s="65" customFormat="1" ht="15.75" customHeight="1" x14ac:dyDescent="0.25">
      <c r="A63" s="66" t="s">
        <v>81</v>
      </c>
      <c r="B63" s="66"/>
      <c r="C63" s="67" t="str">
        <f>IFERROR(INDEX('[1]Balanza Egresos'!A$1:C$65536,MATCH(A63,'[1]Balanza Egresos'!A$1:A$65536,0),2),"SIN CUENTA")</f>
        <v>CONSTRUCCIÓN DE OBRAS PARA EL ABASTECIMIENTO DE AGUA, PETRÓLEO, GAS, ELECTRICIDAD Y TELECOMUNICACIONES EN PROCESO INVERSIONES</v>
      </c>
      <c r="D63" s="68">
        <f>IF($O63="A",SUMIFS(D64:D$181,$A64:$A$181,LEFT($A63,LEN($A63))&amp;"*",$O64:$O$181,"R"),SUMIFS('[1]Balanza Egresos'!$D$1:$D$65536,'[1]Balanza Egresos'!$A$1:$A$65536,$A63))</f>
        <v>0</v>
      </c>
      <c r="E63" s="68">
        <f>IF($O63="A",SUMIFS(E64:E$181,$A64:$A$181,LEFT($A63,LEN($A63))&amp;"*",$O64:$O$181,"R"),((H63/[1]Parametros!$E$12)*12)+$I63)</f>
        <v>0</v>
      </c>
      <c r="F63" s="52">
        <f>IF($O63="A",SUMIFS(F64:F$181,$A64:$A$181,LEFT($A63,LEN($A63))&amp;"*",$O64:$O$181,"R"),K63+L63+M63+N63)</f>
        <v>0</v>
      </c>
      <c r="G63" s="74"/>
      <c r="H63" s="71">
        <f>IF($O63="A",SUMIFS(H64:H$181,$A64:$A$181,LEFT($A63,$P63)&amp;"*",$O64:$O$181,"R"),SUMIFS('[1]Balanza Egresos'!$E$1:$E$65536,'[1]Balanza Egresos'!$A$1:$A$65536,$A63))</f>
        <v>0</v>
      </c>
      <c r="I63" s="71"/>
      <c r="J63" s="54"/>
      <c r="K63" s="72"/>
      <c r="L63" s="72"/>
      <c r="M63" s="72"/>
      <c r="N63" s="72"/>
      <c r="O63" s="56" t="str">
        <f t="shared" si="7"/>
        <v>R</v>
      </c>
      <c r="P63" s="56">
        <f t="shared" si="8"/>
        <v>5</v>
      </c>
      <c r="Q63" s="57" t="str">
        <f t="shared" si="0"/>
        <v>NO</v>
      </c>
      <c r="R63" s="58">
        <v>1</v>
      </c>
      <c r="S63" s="59">
        <v>3</v>
      </c>
      <c r="T63" s="6"/>
      <c r="U63" s="60">
        <f t="shared" si="1"/>
        <v>0</v>
      </c>
      <c r="V63" s="61">
        <f t="shared" si="2"/>
        <v>0</v>
      </c>
      <c r="W63" s="62">
        <f t="shared" si="3"/>
        <v>0</v>
      </c>
      <c r="X63" s="61">
        <f t="shared" si="4"/>
        <v>0</v>
      </c>
      <c r="Y63" s="63">
        <f t="shared" si="5"/>
        <v>0</v>
      </c>
      <c r="Z63" s="64">
        <f t="shared" si="6"/>
        <v>0</v>
      </c>
      <c r="AA63" s="54"/>
      <c r="AB63" s="54"/>
      <c r="AC63" s="54"/>
      <c r="AD63" s="54"/>
      <c r="AE63" s="54"/>
      <c r="AF63" s="54"/>
    </row>
    <row r="64" spans="1:32" s="65" customFormat="1" ht="15.75" customHeight="1" x14ac:dyDescent="0.25">
      <c r="A64" s="66" t="s">
        <v>82</v>
      </c>
      <c r="B64" s="66"/>
      <c r="C64" s="67" t="str">
        <f>IFERROR(INDEX('[1]Balanza Egresos'!A$1:C$65536,MATCH(A64,'[1]Balanza Egresos'!A$1:A$65536,0),2),"SIN CUENTA")</f>
        <v>DIVISIÓN DE TERRENOS Y CONSTRUCCIÓN DE OBRAS DE URBANIZACIÓN EN PROCESO INVERSIONES</v>
      </c>
      <c r="D64" s="68">
        <f>IF($O64="A",SUMIFS(D65:D$181,$A65:$A$181,LEFT($A64,LEN($A64))&amp;"*",$O65:$O$181,"R"),SUMIFS('[1]Balanza Egresos'!$D$1:$D$65536,'[1]Balanza Egresos'!$A$1:$A$65536,$A64))</f>
        <v>0</v>
      </c>
      <c r="E64" s="68">
        <f>IF($O64="A",SUMIFS(E65:E$181,$A65:$A$181,LEFT($A64,LEN($A64))&amp;"*",$O65:$O$181,"R"),((H64/[1]Parametros!$E$12)*12)+$I64)</f>
        <v>0</v>
      </c>
      <c r="F64" s="52">
        <f>IF($O64="A",SUMIFS(F65:F$181,$A65:$A$181,LEFT($A64,LEN($A64))&amp;"*",$O65:$O$181,"R"),K64+L64+M64+N64)</f>
        <v>0</v>
      </c>
      <c r="G64" s="74"/>
      <c r="H64" s="71">
        <f>IF($O64="A",SUMIFS(H65:H$181,$A65:$A$181,LEFT($A64,$P64)&amp;"*",$O65:$O$181,"R"),SUMIFS('[1]Balanza Egresos'!$E$1:$E$65536,'[1]Balanza Egresos'!$A$1:$A$65536,$A64))</f>
        <v>0</v>
      </c>
      <c r="I64" s="71"/>
      <c r="J64" s="54"/>
      <c r="K64" s="72"/>
      <c r="L64" s="72"/>
      <c r="M64" s="72"/>
      <c r="N64" s="72"/>
      <c r="O64" s="56" t="str">
        <f t="shared" si="7"/>
        <v>R</v>
      </c>
      <c r="P64" s="56">
        <f t="shared" si="8"/>
        <v>5</v>
      </c>
      <c r="Q64" s="57" t="str">
        <f t="shared" si="0"/>
        <v>NO</v>
      </c>
      <c r="R64" s="58">
        <v>1</v>
      </c>
      <c r="S64" s="59">
        <v>3</v>
      </c>
      <c r="T64" s="6"/>
      <c r="U64" s="60">
        <f t="shared" si="1"/>
        <v>0</v>
      </c>
      <c r="V64" s="61">
        <f t="shared" si="2"/>
        <v>0</v>
      </c>
      <c r="W64" s="62">
        <f t="shared" si="3"/>
        <v>0</v>
      </c>
      <c r="X64" s="61">
        <f t="shared" si="4"/>
        <v>0</v>
      </c>
      <c r="Y64" s="63">
        <f t="shared" si="5"/>
        <v>0</v>
      </c>
      <c r="Z64" s="64">
        <f t="shared" si="6"/>
        <v>0</v>
      </c>
      <c r="AA64" s="54"/>
      <c r="AB64" s="54"/>
      <c r="AC64" s="54"/>
      <c r="AD64" s="54"/>
      <c r="AE64" s="54"/>
      <c r="AF64" s="54"/>
    </row>
    <row r="65" spans="1:32" s="65" customFormat="1" ht="15.75" customHeight="1" x14ac:dyDescent="0.25">
      <c r="A65" s="66" t="s">
        <v>83</v>
      </c>
      <c r="B65" s="66"/>
      <c r="C65" s="67" t="str">
        <f>IFERROR(INDEX('[1]Balanza Egresos'!A$1:C$65536,MATCH(A65,'[1]Balanza Egresos'!A$1:A$65536,0),2),"SIN CUENTA")</f>
        <v>OBRAS EN PROCESO SUBCOLECTOR SANTA ELENA INVERSIONES</v>
      </c>
      <c r="D65" s="68">
        <f>IF($O65="A",SUMIFS(D66:D$181,$A66:$A$181,LEFT($A65,LEN($A65))&amp;"*",$O66:$O$181,"R"),SUMIFS('[1]Balanza Egresos'!$D$1:$D$65536,'[1]Balanza Egresos'!$A$1:$A$65536,$A65))</f>
        <v>0</v>
      </c>
      <c r="E65" s="68">
        <f>IF($O65="A",SUMIFS(E66:E$181,$A66:$A$181,LEFT($A65,LEN($A65))&amp;"*",$O66:$O$181,"R"),((H65/[1]Parametros!$E$12)*12)+$I65)</f>
        <v>0</v>
      </c>
      <c r="F65" s="52">
        <f>IF($O65="A",SUMIFS(F66:F$181,$A66:$A$181,LEFT($A65,LEN($A65))&amp;"*",$O66:$O$181,"R"),K65+L65+M65+N65)</f>
        <v>0</v>
      </c>
      <c r="G65" s="74"/>
      <c r="H65" s="71">
        <f>IF($O65="A",SUMIFS(H66:H$181,$A66:$A$181,LEFT($A65,$P65)&amp;"*",$O66:$O$181,"R"),SUMIFS('[1]Balanza Egresos'!$E$1:$E$65536,'[1]Balanza Egresos'!$A$1:$A$65536,$A65))</f>
        <v>0</v>
      </c>
      <c r="I65" s="71"/>
      <c r="J65" s="54"/>
      <c r="K65" s="72"/>
      <c r="L65" s="72"/>
      <c r="M65" s="72"/>
      <c r="N65" s="72"/>
      <c r="O65" s="56" t="str">
        <f t="shared" si="7"/>
        <v>R</v>
      </c>
      <c r="P65" s="56">
        <f t="shared" si="8"/>
        <v>5</v>
      </c>
      <c r="Q65" s="57" t="str">
        <f t="shared" si="0"/>
        <v>NO</v>
      </c>
      <c r="R65" s="58">
        <v>1</v>
      </c>
      <c r="S65" s="59">
        <v>3</v>
      </c>
      <c r="T65" s="6"/>
      <c r="U65" s="60">
        <f t="shared" si="1"/>
        <v>0</v>
      </c>
      <c r="V65" s="61">
        <f t="shared" si="2"/>
        <v>0</v>
      </c>
      <c r="W65" s="62">
        <f t="shared" si="3"/>
        <v>0</v>
      </c>
      <c r="X65" s="61">
        <f t="shared" si="4"/>
        <v>0</v>
      </c>
      <c r="Y65" s="63">
        <f t="shared" si="5"/>
        <v>0</v>
      </c>
      <c r="Z65" s="64">
        <f t="shared" si="6"/>
        <v>0</v>
      </c>
      <c r="AA65" s="54"/>
      <c r="AB65" s="54"/>
      <c r="AC65" s="54"/>
      <c r="AD65" s="54"/>
      <c r="AE65" s="54"/>
      <c r="AF65" s="54"/>
    </row>
    <row r="66" spans="1:32" s="65" customFormat="1" ht="15.75" customHeight="1" x14ac:dyDescent="0.25">
      <c r="A66" s="66" t="s">
        <v>84</v>
      </c>
      <c r="B66" s="66"/>
      <c r="C66" s="67" t="str">
        <f>IFERROR(INDEX('[1]Balanza Egresos'!A$1:C$65536,MATCH(A66,'[1]Balanza Egresos'!A$1:A$65536,0),2),"SIN CUENTA")</f>
        <v>OTRAS CONSTRUCCIONES DE INGENIERÍA CIVIL U OBRA PESADA EN PROCESO INVERSIONES</v>
      </c>
      <c r="D66" s="68">
        <f>IF($O66="A",SUMIFS(D67:D$181,$A67:$A$181,LEFT($A66,LEN($A66))&amp;"*",$O67:$O$181,"R"),SUMIFS('[1]Balanza Egresos'!$D$1:$D$65536,'[1]Balanza Egresos'!$A$1:$A$65536,$A66))</f>
        <v>0</v>
      </c>
      <c r="E66" s="68">
        <f>IF($O66="A",SUMIFS(E67:E$181,$A67:$A$181,LEFT($A66,LEN($A66))&amp;"*",$O67:$O$181,"R"),((H66/[1]Parametros!$E$12)*12)+$I66)</f>
        <v>0</v>
      </c>
      <c r="F66" s="52">
        <f>IF($O66="A",SUMIFS(F67:F$181,$A67:$A$181,LEFT($A66,LEN($A66))&amp;"*",$O67:$O$181,"R"),K66+L66+M66+N66)</f>
        <v>0</v>
      </c>
      <c r="G66" s="74"/>
      <c r="H66" s="71">
        <f>IF($O66="A",SUMIFS(H67:H$181,$A67:$A$181,LEFT($A66,$P66)&amp;"*",$O67:$O$181,"R"),SUMIFS('[1]Balanza Egresos'!$E$1:$E$65536,'[1]Balanza Egresos'!$A$1:$A$65536,$A66))</f>
        <v>0</v>
      </c>
      <c r="I66" s="71"/>
      <c r="J66" s="54"/>
      <c r="K66" s="72"/>
      <c r="L66" s="72"/>
      <c r="M66" s="72"/>
      <c r="N66" s="72"/>
      <c r="O66" s="56" t="str">
        <f t="shared" si="7"/>
        <v>R</v>
      </c>
      <c r="P66" s="56">
        <f t="shared" si="8"/>
        <v>5</v>
      </c>
      <c r="Q66" s="57" t="str">
        <f t="shared" si="0"/>
        <v>NO</v>
      </c>
      <c r="R66" s="58">
        <v>1</v>
      </c>
      <c r="S66" s="59">
        <v>3</v>
      </c>
      <c r="T66" s="6"/>
      <c r="U66" s="60">
        <f t="shared" si="1"/>
        <v>0</v>
      </c>
      <c r="V66" s="61">
        <f t="shared" si="2"/>
        <v>0</v>
      </c>
      <c r="W66" s="62">
        <f t="shared" si="3"/>
        <v>0</v>
      </c>
      <c r="X66" s="61">
        <f t="shared" si="4"/>
        <v>0</v>
      </c>
      <c r="Y66" s="63">
        <f t="shared" si="5"/>
        <v>0</v>
      </c>
      <c r="Z66" s="64">
        <f t="shared" si="6"/>
        <v>0</v>
      </c>
      <c r="AA66" s="54"/>
      <c r="AB66" s="54"/>
      <c r="AC66" s="54"/>
      <c r="AD66" s="54"/>
      <c r="AE66" s="54"/>
      <c r="AF66" s="54"/>
    </row>
    <row r="67" spans="1:32" s="65" customFormat="1" ht="15.75" customHeight="1" x14ac:dyDescent="0.25">
      <c r="A67" s="66" t="s">
        <v>85</v>
      </c>
      <c r="B67" s="66"/>
      <c r="C67" s="67" t="str">
        <f>IFERROR(INDEX('[1]Balanza Egresos'!A$1:C$65536,MATCH(A67,'[1]Balanza Egresos'!A$1:A$65536,0),2),"SIN CUENTA")</f>
        <v>INSTALACIONES Y EQUIPAMIENTO EN CONSTRUCCIONES EN PROCESO INVERSIONES</v>
      </c>
      <c r="D67" s="68">
        <f>IF($O67="A",SUMIFS(D68:D$181,$A68:$A$181,LEFT($A67,LEN($A67))&amp;"*",$O68:$O$181,"R"),SUMIFS('[1]Balanza Egresos'!$D$1:$D$65536,'[1]Balanza Egresos'!$A$1:$A$65536,$A67))</f>
        <v>0</v>
      </c>
      <c r="E67" s="68">
        <f>IF($O67="A",SUMIFS(E68:E$181,$A68:$A$181,LEFT($A67,LEN($A67))&amp;"*",$O68:$O$181,"R"),((H67/[1]Parametros!$E$12)*12)+$I67)</f>
        <v>0</v>
      </c>
      <c r="F67" s="52">
        <f>IF($O67="A",SUMIFS(F68:F$181,$A68:$A$181,LEFT($A67,LEN($A67))&amp;"*",$O68:$O$181,"R"),K67+L67+M67+N67)</f>
        <v>0</v>
      </c>
      <c r="G67" s="74"/>
      <c r="H67" s="71">
        <f>IF($O67="A",SUMIFS(H68:H$181,$A68:$A$181,LEFT($A67,$P67)&amp;"*",$O68:$O$181,"R"),SUMIFS('[1]Balanza Egresos'!$E$1:$E$65536,'[1]Balanza Egresos'!$A$1:$A$65536,$A67))</f>
        <v>0</v>
      </c>
      <c r="I67" s="71"/>
      <c r="J67" s="54"/>
      <c r="K67" s="72"/>
      <c r="L67" s="72"/>
      <c r="M67" s="72"/>
      <c r="N67" s="72"/>
      <c r="O67" s="56" t="str">
        <f t="shared" si="7"/>
        <v>R</v>
      </c>
      <c r="P67" s="56">
        <f t="shared" si="8"/>
        <v>5</v>
      </c>
      <c r="Q67" s="57" t="str">
        <f t="shared" si="0"/>
        <v>NO</v>
      </c>
      <c r="R67" s="58">
        <v>1</v>
      </c>
      <c r="S67" s="59">
        <v>3</v>
      </c>
      <c r="T67" s="6"/>
      <c r="U67" s="60">
        <f t="shared" si="1"/>
        <v>0</v>
      </c>
      <c r="V67" s="61">
        <f t="shared" si="2"/>
        <v>0</v>
      </c>
      <c r="W67" s="62">
        <f t="shared" si="3"/>
        <v>0</v>
      </c>
      <c r="X67" s="61">
        <f t="shared" si="4"/>
        <v>0</v>
      </c>
      <c r="Y67" s="63">
        <f t="shared" si="5"/>
        <v>0</v>
      </c>
      <c r="Z67" s="64">
        <f t="shared" si="6"/>
        <v>0</v>
      </c>
      <c r="AA67" s="54"/>
      <c r="AB67" s="54"/>
      <c r="AC67" s="54"/>
      <c r="AD67" s="54"/>
      <c r="AE67" s="54"/>
      <c r="AF67" s="54"/>
    </row>
    <row r="68" spans="1:32" s="65" customFormat="1" ht="15.75" customHeight="1" x14ac:dyDescent="0.25">
      <c r="A68" s="66" t="s">
        <v>86</v>
      </c>
      <c r="B68" s="66"/>
      <c r="C68" s="67" t="str">
        <f>IFERROR(INDEX('[1]Balanza Egresos'!A$1:C$65536,MATCH(A68,'[1]Balanza Egresos'!A$1:A$65536,0),2),"SIN CUENTA")</f>
        <v>TRABAJOS DE ACABADOS EN EDIFICACIONES Y OTROS TRABAJOS ESPECIALIZADOS EN PROCESO INVERSIONES</v>
      </c>
      <c r="D68" s="68">
        <f>IF($O68="A",SUMIFS(D69:D$181,$A69:$A$181,LEFT($A68,LEN($A68))&amp;"*",$O69:$O$181,"R"),SUMIFS('[1]Balanza Egresos'!$D$1:$D$65536,'[1]Balanza Egresos'!$A$1:$A$65536,$A68))</f>
        <v>0</v>
      </c>
      <c r="E68" s="68">
        <f>IF($O68="A",SUMIFS(E69:E$181,$A69:$A$181,LEFT($A68,LEN($A68))&amp;"*",$O69:$O$181,"R"),((H68/[1]Parametros!$E$12)*12)+$I68)</f>
        <v>0</v>
      </c>
      <c r="F68" s="52">
        <f>IF($O68="A",SUMIFS(F69:F$181,$A69:$A$181,LEFT($A68,LEN($A68))&amp;"*",$O69:$O$181,"R"),K68+L68+M68+N68)</f>
        <v>0</v>
      </c>
      <c r="G68" s="74"/>
      <c r="H68" s="71">
        <f>IF($O68="A",SUMIFS(H69:H$181,$A69:$A$181,LEFT($A68,$P68)&amp;"*",$O69:$O$181,"R"),SUMIFS('[1]Balanza Egresos'!$E$1:$E$65536,'[1]Balanza Egresos'!$A$1:$A$65536,$A68))</f>
        <v>0</v>
      </c>
      <c r="I68" s="71"/>
      <c r="J68" s="54"/>
      <c r="K68" s="72"/>
      <c r="L68" s="72"/>
      <c r="M68" s="72"/>
      <c r="N68" s="72"/>
      <c r="O68" s="56" t="str">
        <f t="shared" si="7"/>
        <v>R</v>
      </c>
      <c r="P68" s="56">
        <f t="shared" si="8"/>
        <v>5</v>
      </c>
      <c r="Q68" s="57" t="str">
        <f t="shared" si="0"/>
        <v>NO</v>
      </c>
      <c r="R68" s="58">
        <v>1</v>
      </c>
      <c r="S68" s="59">
        <v>3</v>
      </c>
      <c r="T68" s="6"/>
      <c r="U68" s="60">
        <f t="shared" si="1"/>
        <v>0</v>
      </c>
      <c r="V68" s="61">
        <f t="shared" si="2"/>
        <v>0</v>
      </c>
      <c r="W68" s="62">
        <f t="shared" si="3"/>
        <v>0</v>
      </c>
      <c r="X68" s="61">
        <f t="shared" si="4"/>
        <v>0</v>
      </c>
      <c r="Y68" s="63">
        <f t="shared" si="5"/>
        <v>0</v>
      </c>
      <c r="Z68" s="64">
        <f t="shared" si="6"/>
        <v>0</v>
      </c>
      <c r="AA68" s="54"/>
      <c r="AB68" s="54"/>
      <c r="AC68" s="54"/>
      <c r="AD68" s="54"/>
      <c r="AE68" s="54"/>
      <c r="AF68" s="54"/>
    </row>
    <row r="69" spans="1:32" s="65" customFormat="1" ht="15.75" customHeight="1" x14ac:dyDescent="0.25">
      <c r="A69" s="66" t="s">
        <v>87</v>
      </c>
      <c r="B69" s="66"/>
      <c r="C69" s="67" t="str">
        <f>IFERROR(INDEX('[1]Balanza Egresos'!A$1:C$65536,MATCH(A69,'[1]Balanza Egresos'!A$1:A$65536,0),2),"SIN CUENTA")</f>
        <v>OTROS BIENES INMUEBLES INVERSIONES</v>
      </c>
      <c r="D69" s="68">
        <f>IF($O69="A",SUMIFS(D70:D$181,$A70:$A$181,LEFT($A69,LEN($A69))&amp;"*",$O70:$O$181,"R"),SUMIFS('[1]Balanza Egresos'!$C$1:$C$65536,'[1]Balanza Egresos'!$A$1:$A$65536,$A69))</f>
        <v>0</v>
      </c>
      <c r="E69" s="68">
        <f>IF($O69="A",SUMIFS(E70:E$181,$A70:$A$181,LEFT($A69,LEN($A69))&amp;"*",$O70:$O$181,"R"),((H69/[1]Parametros!$E$12)*12)+$I69)</f>
        <v>0</v>
      </c>
      <c r="F69" s="52">
        <f>IF($O69="A",SUMIFS(F70:F$181,$A70:$A$181,LEFT($A69,LEN($A69))&amp;"*",$O70:$O$181,"R"),K69+L69+M69+N69)</f>
        <v>0</v>
      </c>
      <c r="G69" s="74"/>
      <c r="H69" s="71">
        <f>IF($O69="A",SUMIFS(H70:H$181,$A70:$A$181,LEFT($A69,$P69)&amp;"*",$O70:$O$181,"R"),SUMIFS('[1]Balanza Egresos'!$D$1:$D$65536,'[1]Balanza Egresos'!$A$1:$A$65536,$A69))</f>
        <v>46611.54</v>
      </c>
      <c r="I69" s="71"/>
      <c r="J69" s="54"/>
      <c r="K69" s="72">
        <f>IF($O69="A",SUMIFS(K70:K$181,$A70:$A$181,LEFT($A69,LEN($A69))&amp;"*",$O70:$O$181,"R"),0)</f>
        <v>0</v>
      </c>
      <c r="L69" s="72">
        <f>IF($O69="A",SUMIFS(L70:L$181,$A70:$A$181,LEFT($A69,LEN($A69))&amp;"*",$O70:$O$181,"R"),0)</f>
        <v>0</v>
      </c>
      <c r="M69" s="72">
        <f>IF($O69="A",SUMIFS(M70:M$181,$A70:$A$181,LEFT($A69,LEN($A69))&amp;"*",$O70:$O$181,"R"),0)</f>
        <v>0</v>
      </c>
      <c r="N69" s="72">
        <f>IF($O69="A",SUMIFS(N70:N$181,$A70:$A$181,LEFT($A69,LEN($A69))&amp;"*",$O70:$O$181,"R"),0)</f>
        <v>0</v>
      </c>
      <c r="O69" s="56" t="str">
        <f t="shared" si="7"/>
        <v>A</v>
      </c>
      <c r="P69" s="56">
        <f t="shared" si="8"/>
        <v>4</v>
      </c>
      <c r="Q69" s="57" t="str">
        <f t="shared" si="0"/>
        <v>SI</v>
      </c>
      <c r="R69" s="58">
        <v>1</v>
      </c>
      <c r="S69" s="59">
        <v>3</v>
      </c>
      <c r="T69" s="6"/>
      <c r="U69" s="60">
        <f t="shared" si="1"/>
        <v>0</v>
      </c>
      <c r="V69" s="61">
        <f t="shared" si="2"/>
        <v>0</v>
      </c>
      <c r="W69" s="62">
        <f t="shared" si="3"/>
        <v>0</v>
      </c>
      <c r="X69" s="61">
        <f t="shared" si="4"/>
        <v>0</v>
      </c>
      <c r="Y69" s="63">
        <f t="shared" si="5"/>
        <v>0</v>
      </c>
      <c r="Z69" s="64">
        <f t="shared" si="6"/>
        <v>0</v>
      </c>
      <c r="AA69" s="54"/>
      <c r="AB69" s="54"/>
      <c r="AC69" s="54"/>
      <c r="AD69" s="54"/>
      <c r="AE69" s="54"/>
      <c r="AF69" s="54"/>
    </row>
    <row r="70" spans="1:32" s="65" customFormat="1" ht="15.75" customHeight="1" x14ac:dyDescent="0.25">
      <c r="A70" s="66" t="s">
        <v>88</v>
      </c>
      <c r="B70" s="66"/>
      <c r="C70" s="67" t="str">
        <f>IFERROR(INDEX('[1]Balanza Egresos'!A$1:C$65536,MATCH(A70,'[1]Balanza Egresos'!A$1:A$65536,0),2),"SIN CUENTA")</f>
        <v>OBRAS EN COMUNIDADES RURALES INVERSIONES</v>
      </c>
      <c r="D70" s="68">
        <f>IF($O70="A",SUMIFS(D71:D$181,$A71:$A$181,LEFT($A70,LEN($A70))&amp;"*",$O71:$O$181,"R"),SUMIFS('[1]Balanza Egresos'!$D$1:$D$65536,'[1]Balanza Egresos'!$A$1:$A$65536,$A70))</f>
        <v>0</v>
      </c>
      <c r="E70" s="68">
        <f>IF($O70="A",SUMIFS(E71:E$181,$A71:$A$181,LEFT($A70,LEN($A70))&amp;"*",$O71:$O$181,"R"),((H70/[1]Parametros!$E$12)*12)+$I70)</f>
        <v>0</v>
      </c>
      <c r="F70" s="52">
        <f>IF($O70="A",SUMIFS(F71:F$181,$A71:$A$181,LEFT($A70,LEN($A70))&amp;"*",$O71:$O$181,"R"),K70+L70+M70+N70)</f>
        <v>0</v>
      </c>
      <c r="G70" s="74"/>
      <c r="H70" s="71">
        <f>IF($O70="A",SUMIFS(H71:H$181,$A71:$A$181,LEFT($A70,$P70)&amp;"*",$O71:$O$181,"R"),SUMIFS('[1]Balanza Egresos'!$D$1:$D$65536,'[1]Balanza Egresos'!$A$1:$A$65536,$A70))</f>
        <v>0</v>
      </c>
      <c r="I70" s="71"/>
      <c r="J70" s="54"/>
      <c r="K70" s="72"/>
      <c r="L70" s="72"/>
      <c r="M70" s="72"/>
      <c r="N70" s="72"/>
      <c r="O70" s="56" t="str">
        <f t="shared" si="7"/>
        <v>R</v>
      </c>
      <c r="P70" s="56">
        <f t="shared" si="8"/>
        <v>5</v>
      </c>
      <c r="Q70" s="57" t="str">
        <f t="shared" si="0"/>
        <v>NO</v>
      </c>
      <c r="R70" s="58">
        <v>1</v>
      </c>
      <c r="S70" s="59">
        <v>3</v>
      </c>
      <c r="T70" s="6"/>
      <c r="U70" s="60">
        <f t="shared" si="1"/>
        <v>0</v>
      </c>
      <c r="V70" s="61">
        <f t="shared" si="2"/>
        <v>0</v>
      </c>
      <c r="W70" s="62">
        <f t="shared" si="3"/>
        <v>0</v>
      </c>
      <c r="X70" s="61">
        <f t="shared" si="4"/>
        <v>0</v>
      </c>
      <c r="Y70" s="63">
        <f t="shared" si="5"/>
        <v>0</v>
      </c>
      <c r="Z70" s="64">
        <f t="shared" si="6"/>
        <v>0</v>
      </c>
      <c r="AA70" s="54"/>
      <c r="AB70" s="54"/>
      <c r="AC70" s="54"/>
      <c r="AD70" s="54"/>
      <c r="AE70" s="54"/>
      <c r="AF70" s="54"/>
    </row>
    <row r="71" spans="1:32" s="65" customFormat="1" ht="15.75" customHeight="1" x14ac:dyDescent="0.25">
      <c r="A71" s="66" t="s">
        <v>89</v>
      </c>
      <c r="B71" s="66"/>
      <c r="C71" s="67" t="str">
        <f>IFERROR(INDEX('[1]Balanza Egresos'!A$1:C$65536,MATCH(A71,'[1]Balanza Egresos'!A$1:A$65536,0),2),"SIN CUENTA")</f>
        <v>BIENES MUEBLES INVERSIONES</v>
      </c>
      <c r="D71" s="68">
        <f>IF($O71="A",SUMIFS(D72:D$181,$A72:$A$181,LEFT($A71,LEN($A71))&amp;"*",$O72:$O$181,"R"),SUMIFS('[1]Balanza Egresos'!$C$1:$C$65536,'[1]Balanza Egresos'!$A$1:$A$65536,$A71))</f>
        <v>320000</v>
      </c>
      <c r="E71" s="68">
        <f>IF($O71="A",SUMIFS(E72:E$181,$A72:$A$181,LEFT($A71,LEN($A71))&amp;"*",$O72:$O$181,"R"),((H71/[1]Parametros!$E$12)*12)+$I71)</f>
        <v>69917.31</v>
      </c>
      <c r="F71" s="52">
        <f>IF($O71="A",SUMIFS(F72:F$181,$A72:$A$181,LEFT($A71,LEN($A71))&amp;"*",$O72:$O$181,"R"),K71+L71+M71+N71)</f>
        <v>50000</v>
      </c>
      <c r="G71" s="74"/>
      <c r="H71" s="68">
        <f>IF($O71="A",SUMIFS(H72:H$181,$A72:$A$181,LEFT($A71,$P71)&amp;"*",$O72:$O$181,"R"),SUMIFS('[1]Balanza Egresos'!$D$1:$D$65536,'[1]Balanza Egresos'!$A$1:$A$65536,$A71))</f>
        <v>46611.54</v>
      </c>
      <c r="I71" s="68">
        <f>I72</f>
        <v>0</v>
      </c>
      <c r="J71" s="54"/>
      <c r="K71" s="72">
        <f>IF($O71="A",SUMIFS(K72:K$181,$A72:$A$181,LEFT($A71,LEN($A71))&amp;"*",$O72:$O$181,"R"),0)</f>
        <v>0</v>
      </c>
      <c r="L71" s="72">
        <f>IF($O71="A",SUMIFS(L72:L$181,$A72:$A$181,LEFT($A71,LEN($A71))&amp;"*",$O72:$O$181,"R"),0)</f>
        <v>0</v>
      </c>
      <c r="M71" s="72">
        <f>IF($O71="A",SUMIFS(M72:M$181,$A72:$A$181,LEFT($A71,LEN($A71))&amp;"*",$O72:$O$181,"R"),0)</f>
        <v>50000</v>
      </c>
      <c r="N71" s="72">
        <f>IF($O71="A",SUMIFS(N72:N$181,$A72:$A$181,LEFT($A71,LEN($A71))&amp;"*",$O72:$O$181,"R"),0)</f>
        <v>0</v>
      </c>
      <c r="O71" s="56" t="str">
        <f t="shared" si="7"/>
        <v>A</v>
      </c>
      <c r="P71" s="56">
        <f t="shared" si="8"/>
        <v>3</v>
      </c>
      <c r="Q71" s="57" t="str">
        <f t="shared" si="0"/>
        <v>SI</v>
      </c>
      <c r="R71" s="58">
        <v>1</v>
      </c>
      <c r="S71" s="59" t="s">
        <v>21</v>
      </c>
      <c r="T71" s="6"/>
      <c r="U71" s="60">
        <f t="shared" si="1"/>
        <v>250082.69</v>
      </c>
      <c r="V71" s="61">
        <f t="shared" si="2"/>
        <v>0.78150840624999995</v>
      </c>
      <c r="W71" s="62">
        <f t="shared" si="3"/>
        <v>-270000</v>
      </c>
      <c r="X71" s="61">
        <f t="shared" si="4"/>
        <v>-0.84375</v>
      </c>
      <c r="Y71" s="63">
        <f t="shared" si="5"/>
        <v>-19917.309999999998</v>
      </c>
      <c r="Z71" s="64">
        <f t="shared" si="6"/>
        <v>-0.28486951228529817</v>
      </c>
      <c r="AA71" s="54"/>
      <c r="AB71" s="54"/>
      <c r="AC71" s="54"/>
      <c r="AD71" s="54"/>
      <c r="AE71" s="54"/>
      <c r="AF71" s="54"/>
    </row>
    <row r="72" spans="1:32" s="65" customFormat="1" ht="15" customHeight="1" x14ac:dyDescent="0.25">
      <c r="A72" s="66" t="s">
        <v>90</v>
      </c>
      <c r="B72" s="66"/>
      <c r="C72" s="67" t="str">
        <f>IFERROR(INDEX('[1]Balanza Egresos'!A$1:C$65536,MATCH(A72,'[1]Balanza Egresos'!A$1:A$65536,0),2),"SIN CUENTA")</f>
        <v>MOBILIARIO Y EQUIPO DE ADMINISTRACION INVERSIONES</v>
      </c>
      <c r="D72" s="68">
        <f>IF($O72="A",SUMIFS(D73:D$181,$A73:$A$181,LEFT($A72,LEN($A72))&amp;"*",$O73:$O$181,"R"),SUMIFS('[1]Balanza Egresos'!$C$1:$C$65536,'[1]Balanza Egresos'!$A$1:$A$65536,$A72))</f>
        <v>40000</v>
      </c>
      <c r="E72" s="68">
        <f>IF($O72="A",SUMIFS(E73:E$181,$A73:$A$181,LEFT($A72,LEN($A72))&amp;"*",$O73:$O$181,"R"),((H72/[1]Parametros!$E$12)*12)+$I72)</f>
        <v>35328.81</v>
      </c>
      <c r="F72" s="52">
        <f>IF($O72="A",SUMIFS(F73:F$181,$A73:$A$181,LEFT($A72,LEN($A72))&amp;"*",$O73:$O$181,"R"),K72+L72+M72+N72)</f>
        <v>0</v>
      </c>
      <c r="G72" s="74"/>
      <c r="H72" s="71">
        <f>IF($O72="A",SUMIFS(H73:H$181,$A73:$A$181,LEFT($A72,$P72)&amp;"*",$O73:$O$181,"R"),SUMIFS('[1]Balanza Egresos'!$D$1:$D$65536,'[1]Balanza Egresos'!$A$1:$A$65536,$A72))</f>
        <v>46611.54</v>
      </c>
      <c r="I72" s="71"/>
      <c r="J72" s="54"/>
      <c r="K72" s="72">
        <f>IF($O72="A",SUMIFS(K73:K$181,$A73:$A$181,LEFT($A72,LEN($A72))&amp;"*",$O73:$O$181,"R"),0)</f>
        <v>0</v>
      </c>
      <c r="L72" s="72">
        <f>IF($O72="A",SUMIFS(L73:L$181,$A73:$A$181,LEFT($A72,LEN($A72))&amp;"*",$O73:$O$181,"R"),0)</f>
        <v>0</v>
      </c>
      <c r="M72" s="72">
        <f>IF($O72="A",SUMIFS(M73:M$181,$A73:$A$181,LEFT($A72,LEN($A72))&amp;"*",$O73:$O$181,"R"),0)</f>
        <v>0</v>
      </c>
      <c r="N72" s="72">
        <f>IF($O72="A",SUMIFS(N73:N$181,$A73:$A$181,LEFT($A72,LEN($A72))&amp;"*",$O73:$O$181,"R"),0)</f>
        <v>0</v>
      </c>
      <c r="O72" s="56" t="str">
        <f t="shared" si="7"/>
        <v>A</v>
      </c>
      <c r="P72" s="56">
        <f t="shared" si="8"/>
        <v>4</v>
      </c>
      <c r="Q72" s="57" t="str">
        <f t="shared" si="0"/>
        <v>SI</v>
      </c>
      <c r="R72" s="58">
        <v>1</v>
      </c>
      <c r="S72" s="59">
        <v>3</v>
      </c>
      <c r="T72" s="6"/>
      <c r="U72" s="60">
        <f t="shared" si="1"/>
        <v>4671.1900000000023</v>
      </c>
      <c r="V72" s="61">
        <f t="shared" si="2"/>
        <v>0.11677975000000006</v>
      </c>
      <c r="W72" s="62">
        <f t="shared" si="3"/>
        <v>-40000</v>
      </c>
      <c r="X72" s="61">
        <f t="shared" si="4"/>
        <v>-1</v>
      </c>
      <c r="Y72" s="63">
        <f t="shared" si="5"/>
        <v>-35328.81</v>
      </c>
      <c r="Z72" s="64">
        <f t="shared" si="6"/>
        <v>-1</v>
      </c>
      <c r="AA72" s="54"/>
      <c r="AB72" s="54"/>
      <c r="AC72" s="54"/>
      <c r="AD72" s="54"/>
      <c r="AE72" s="54"/>
      <c r="AF72" s="54"/>
    </row>
    <row r="73" spans="1:32" s="65" customFormat="1" ht="15" customHeight="1" x14ac:dyDescent="0.25">
      <c r="A73" s="66" t="s">
        <v>91</v>
      </c>
      <c r="B73" s="66"/>
      <c r="C73" s="67" t="s">
        <v>92</v>
      </c>
      <c r="D73" s="68">
        <f>IF($O73="A",SUMIFS(D74:D$181,$A74:$A$181,LEFT($A73,LEN($A73))&amp;"*",$O74:$O$181,"R"),SUMIFS('[1]Balanza Egresos'!$D$1:$D$65536,'[1]Balanza Egresos'!$A$1:$A$65536,$A73))</f>
        <v>40000</v>
      </c>
      <c r="E73" s="68">
        <f>IF($O73="A",SUMIFS(E74:E$181,$A74:$A$181,LEFT($A73,LEN($A73))&amp;"*",$O74:$O$181,"R"),((H73/[1]Parametros!$E$12)*12)+$I73)</f>
        <v>35328.81</v>
      </c>
      <c r="F73" s="52">
        <f>IF($O73="A",SUMIFS(F74:F$181,$A74:$A$181,LEFT($A73,LEN($A73))&amp;"*",$O74:$O$181,"R"),K73+L73+M73+N73)</f>
        <v>0</v>
      </c>
      <c r="G73" s="74"/>
      <c r="H73" s="71">
        <f>IF($O73="A",SUMIFS(H74:H$181,$A74:$A$181,LEFT($A73,$P73)&amp;"*",$O74:$O$181,"R"),SUMIFS('[1]Balanza Egresos'!$E$1:$E$65536,'[1]Balanza Egresos'!$A$1:$A$65536,$A73))</f>
        <v>23552.54</v>
      </c>
      <c r="I73" s="71"/>
      <c r="J73" s="54"/>
      <c r="K73" s="72"/>
      <c r="L73" s="72"/>
      <c r="M73" s="72"/>
      <c r="N73" s="72"/>
      <c r="O73" s="56" t="str">
        <f t="shared" si="7"/>
        <v>R</v>
      </c>
      <c r="P73" s="56">
        <f t="shared" si="8"/>
        <v>5</v>
      </c>
      <c r="Q73" s="57" t="str">
        <f>IF(ABS(D73+E73+F73+H73)&gt;0,"SI","NO")</f>
        <v>SI</v>
      </c>
      <c r="R73" s="58">
        <v>1</v>
      </c>
      <c r="S73" s="59">
        <v>3</v>
      </c>
      <c r="T73" s="6"/>
      <c r="U73" s="60">
        <f>D73-E73</f>
        <v>4671.1900000000023</v>
      </c>
      <c r="V73" s="61">
        <f>IF(D73=0,0,U73/D73)</f>
        <v>0.11677975000000006</v>
      </c>
      <c r="W73" s="62">
        <f>F73-D73</f>
        <v>-40000</v>
      </c>
      <c r="X73" s="61">
        <f>IF(D73=0,0,W73/D73)</f>
        <v>-1</v>
      </c>
      <c r="Y73" s="63">
        <f>+F73-E73</f>
        <v>-35328.81</v>
      </c>
      <c r="Z73" s="64">
        <f>IF(E73=0,0,Y73/E73)</f>
        <v>-1</v>
      </c>
      <c r="AA73" s="54"/>
      <c r="AB73" s="54"/>
      <c r="AC73" s="54"/>
      <c r="AD73" s="54"/>
      <c r="AE73" s="54"/>
      <c r="AF73" s="54"/>
    </row>
    <row r="74" spans="1:32" s="65" customFormat="1" ht="15.75" customHeight="1" x14ac:dyDescent="0.25">
      <c r="A74" s="66" t="s">
        <v>93</v>
      </c>
      <c r="B74" s="66"/>
      <c r="C74" s="67" t="str">
        <f>IFERROR(INDEX('[1]Balanza Egresos'!A$1:C$65536,MATCH(A74,'[1]Balanza Egresos'!A$1:A$65536,0),2),"SIN CUENTA")</f>
        <v>MOBILIARIO Y EQUIPO EDUCACIONAL Y RECREATIVO INVERSIONES</v>
      </c>
      <c r="D74" s="68">
        <f>IF($O74="A",SUMIFS(D75:D$181,$A75:$A$181,LEFT($A74,LEN($A74))&amp;"*",$O75:$O$181,"R"),SUMIFS('[1]Balanza Egresos'!$D$1:$D$65536,'[1]Balanza Egresos'!$A$1:$A$65536,$A74))</f>
        <v>0</v>
      </c>
      <c r="E74" s="68">
        <f>IF($O74="A",SUMIFS(E75:E$181,$A75:$A$181,LEFT($A74,LEN($A74))&amp;"*",$O75:$O$181,"R"),((H74/[1]Parametros!$E$12)*12)+$I74)</f>
        <v>0</v>
      </c>
      <c r="F74" s="52">
        <f>IF($O74="A",SUMIFS(F75:F$181,$A75:$A$181,LEFT($A74,LEN($A74))&amp;"*",$O75:$O$181,"R"),K74+L74+M74+N74)</f>
        <v>0</v>
      </c>
      <c r="G74" s="74"/>
      <c r="H74" s="71">
        <f>IF($O74="A",SUMIFS(H75:H$181,$A75:$A$181,LEFT($A74,$P74)&amp;"*",$O75:$O$181,"R"),SUMIFS('[1]Balanza Egresos'!$E$1:$E$65536,'[1]Balanza Egresos'!$A$1:$A$65536,$A74))</f>
        <v>0</v>
      </c>
      <c r="I74" s="68">
        <f>I92+I91+I90+I83+I82+I80+I78+I77+I75</f>
        <v>0</v>
      </c>
      <c r="J74" s="54"/>
      <c r="K74" s="72"/>
      <c r="L74" s="72"/>
      <c r="M74" s="72"/>
      <c r="N74" s="72"/>
      <c r="O74" s="56" t="str">
        <f t="shared" si="7"/>
        <v>R</v>
      </c>
      <c r="P74" s="56">
        <f t="shared" si="8"/>
        <v>4</v>
      </c>
      <c r="Q74" s="57" t="str">
        <f t="shared" ref="Q74:Q137" si="9">IF(ABS(D74+E74+F74+H74)&gt;0,"SI","NO")</f>
        <v>NO</v>
      </c>
      <c r="R74" s="58">
        <v>1</v>
      </c>
      <c r="S74" s="59" t="s">
        <v>21</v>
      </c>
      <c r="T74" s="6"/>
      <c r="U74" s="60">
        <f t="shared" ref="U74:U108" si="10">D74-E74</f>
        <v>0</v>
      </c>
      <c r="V74" s="61">
        <f t="shared" ref="V74:V108" si="11">IF(D74=0,0,U74/D74)</f>
        <v>0</v>
      </c>
      <c r="W74" s="62">
        <f t="shared" ref="W74:W108" si="12">F74-D74</f>
        <v>0</v>
      </c>
      <c r="X74" s="61">
        <f t="shared" ref="X74:X108" si="13">IF(D74=0,0,W74/D74)</f>
        <v>0</v>
      </c>
      <c r="Y74" s="63">
        <f t="shared" ref="Y74:Y108" si="14">+F74-E74</f>
        <v>0</v>
      </c>
      <c r="Z74" s="64">
        <f t="shared" ref="Z74:Z108" si="15">IF(E74=0,0,Y74/E74)</f>
        <v>0</v>
      </c>
      <c r="AA74" s="54"/>
      <c r="AB74" s="54"/>
      <c r="AC74" s="54"/>
      <c r="AD74" s="54"/>
      <c r="AE74" s="54"/>
      <c r="AF74" s="54"/>
    </row>
    <row r="75" spans="1:32" s="65" customFormat="1" ht="15.75" customHeight="1" x14ac:dyDescent="0.25">
      <c r="A75" s="66" t="s">
        <v>94</v>
      </c>
      <c r="B75" s="66"/>
      <c r="C75" s="67" t="str">
        <f>IFERROR(INDEX('[1]Balanza Egresos'!A$1:C$65536,MATCH(A75,'[1]Balanza Egresos'!A$1:A$65536,0),2),"SIN CUENTA")</f>
        <v>EQUIPO E INSTRUMENTAL MEDICO Y DE LABORATORIOS INVERSIONES</v>
      </c>
      <c r="D75" s="68">
        <f>IF($O75="A",SUMIFS(D76:D$181,$A76:$A$181,LEFT($A75,LEN($A75))&amp;"*",$O76:$O$181,"R"),SUMIFS('[1]Balanza Egresos'!$C$1:$C$65536,'[1]Balanza Egresos'!$A$1:$A$65536,$A75))</f>
        <v>0</v>
      </c>
      <c r="E75" s="68">
        <f>IF($O75="A",SUMIFS(E76:E$181,$A76:$A$181,LEFT($A75,LEN($A75))&amp;"*",$O76:$O$181,"R"),((H75/[1]Parametros!$E$12)*12)+$I75)</f>
        <v>0</v>
      </c>
      <c r="F75" s="52">
        <f>IF($O75="A",SUMIFS(F76:F$181,$A76:$A$181,LEFT($A75,LEN($A75))&amp;"*",$O76:$O$181,"R"),K75+L75+M75+N75)</f>
        <v>0</v>
      </c>
      <c r="G75" s="74"/>
      <c r="H75" s="68">
        <f>IF($O75="A",SUMIFS(H76:H$181,$A76:$A$181,LEFT($A75,$P75)&amp;"*",$O76:$O$181,"R"),SUMIFS('[1]Balanza Egresos'!$D$1:$D$65536,'[1]Balanza Egresos'!$A$1:$A$65536,$A75))</f>
        <v>23059</v>
      </c>
      <c r="I75" s="68">
        <f>I76</f>
        <v>0</v>
      </c>
      <c r="J75" s="54"/>
      <c r="K75" s="72">
        <f>IF($O75="A",SUMIFS(K76:K$181,$A76:$A$181,LEFT($A75,LEN($A75))&amp;"*",$O76:$O$181,"R"),0)</f>
        <v>0</v>
      </c>
      <c r="L75" s="72">
        <f>IF($O75="A",SUMIFS(L76:L$181,$A76:$A$181,LEFT($A75,LEN($A75))&amp;"*",$O76:$O$181,"R"),0)</f>
        <v>0</v>
      </c>
      <c r="M75" s="72">
        <f>IF($O75="A",SUMIFS(M76:M$181,$A76:$A$181,LEFT($A75,LEN($A75))&amp;"*",$O76:$O$181,"R"),0)</f>
        <v>0</v>
      </c>
      <c r="N75" s="72">
        <f>IF($O75="A",SUMIFS(N76:N$181,$A76:$A$181,LEFT($A75,LEN($A75))&amp;"*",$O76:$O$181,"R"),0)</f>
        <v>0</v>
      </c>
      <c r="O75" s="56" t="str">
        <f t="shared" ref="O75:O138" si="16">IF(P75&lt;P76,"A","R")</f>
        <v>A</v>
      </c>
      <c r="P75" s="56">
        <f t="shared" ref="P75:P138" si="17">IF(LEN(A75)=1,1,IF(LEN(A75)=3,2,IF(LEN(A75)=5,3,IF(LEN(A75)=7,4,IF(LEN(A75)=10,5,IF(LEN(A75)=14,6,IF(LEN(A75)=18,7,8)))))))</f>
        <v>4</v>
      </c>
      <c r="Q75" s="57" t="str">
        <f t="shared" si="9"/>
        <v>SI</v>
      </c>
      <c r="R75" s="58">
        <v>1</v>
      </c>
      <c r="S75" s="59" t="s">
        <v>21</v>
      </c>
      <c r="T75" s="6"/>
      <c r="U75" s="60">
        <f t="shared" si="10"/>
        <v>0</v>
      </c>
      <c r="V75" s="61">
        <f t="shared" si="11"/>
        <v>0</v>
      </c>
      <c r="W75" s="62">
        <f t="shared" si="12"/>
        <v>0</v>
      </c>
      <c r="X75" s="61">
        <f t="shared" si="13"/>
        <v>0</v>
      </c>
      <c r="Y75" s="63">
        <f t="shared" si="14"/>
        <v>0</v>
      </c>
      <c r="Z75" s="64">
        <f t="shared" si="15"/>
        <v>0</v>
      </c>
      <c r="AA75" s="54"/>
      <c r="AB75" s="54"/>
      <c r="AC75" s="54"/>
      <c r="AD75" s="54"/>
      <c r="AE75" s="54"/>
      <c r="AF75" s="54"/>
    </row>
    <row r="76" spans="1:32" s="65" customFormat="1" ht="15.75" customHeight="1" x14ac:dyDescent="0.25">
      <c r="A76" s="66" t="s">
        <v>95</v>
      </c>
      <c r="B76" s="66"/>
      <c r="C76" s="67" t="str">
        <f>IFERROR(INDEX('[1]Balanza Egresos'!A$1:C$65536,MATCH(A76,'[1]Balanza Egresos'!A$1:A$65536,0),2),"SIN CUENTA")</f>
        <v>EQUIPO DE LABORATORIO INVERSIONES</v>
      </c>
      <c r="D76" s="68">
        <f>IF($O76="A",SUMIFS(D77:D$181,$A77:$A$181,LEFT($A76,LEN($A76))&amp;"*",$O77:$O$181,"R"),SUMIFS('[1]Balanza Egresos'!$D$1:$D$65536,'[1]Balanza Egresos'!$A$1:$A$65536,$A76))</f>
        <v>0</v>
      </c>
      <c r="E76" s="68">
        <f>IF($O76="A",SUMIFS(E77:E$181,$A77:$A$181,LEFT($A76,LEN($A76))&amp;"*",$O77:$O$181,"R"),((H76/[1]Parametros!$E$12)*12)+$I76)</f>
        <v>0</v>
      </c>
      <c r="F76" s="52">
        <f>IF($O76="A",SUMIFS(F77:F$181,$A77:$A$181,LEFT($A76,LEN($A76))&amp;"*",$O77:$O$181,"R"),K76+L76+M76+N76)</f>
        <v>0</v>
      </c>
      <c r="G76" s="74"/>
      <c r="H76" s="71">
        <f>IF($O76="A",SUMIFS(H77:H$181,$A77:$A$181,LEFT($A76,$P76)&amp;"*",$O77:$O$181,"R"),SUMIFS('[1]Balanza Egresos'!$E$1:$E$65536,'[1]Balanza Egresos'!$A$1:$A$65536,$A76))</f>
        <v>0</v>
      </c>
      <c r="I76" s="71"/>
      <c r="J76" s="54"/>
      <c r="K76" s="72"/>
      <c r="L76" s="72"/>
      <c r="M76" s="72"/>
      <c r="N76" s="72"/>
      <c r="O76" s="56" t="str">
        <f t="shared" si="16"/>
        <v>R</v>
      </c>
      <c r="P76" s="56">
        <f t="shared" si="17"/>
        <v>5</v>
      </c>
      <c r="Q76" s="57" t="str">
        <f t="shared" si="9"/>
        <v>NO</v>
      </c>
      <c r="R76" s="58">
        <v>1</v>
      </c>
      <c r="S76" s="59">
        <v>2</v>
      </c>
      <c r="T76" s="6"/>
      <c r="U76" s="60">
        <f t="shared" si="10"/>
        <v>0</v>
      </c>
      <c r="V76" s="61">
        <f t="shared" si="11"/>
        <v>0</v>
      </c>
      <c r="W76" s="62">
        <f t="shared" si="12"/>
        <v>0</v>
      </c>
      <c r="X76" s="61">
        <f t="shared" si="13"/>
        <v>0</v>
      </c>
      <c r="Y76" s="63">
        <f t="shared" si="14"/>
        <v>0</v>
      </c>
      <c r="Z76" s="64">
        <f t="shared" si="15"/>
        <v>0</v>
      </c>
      <c r="AA76" s="54"/>
      <c r="AB76" s="54"/>
      <c r="AC76" s="54"/>
      <c r="AD76" s="54"/>
      <c r="AE76" s="54"/>
      <c r="AF76" s="54"/>
    </row>
    <row r="77" spans="1:32" s="65" customFormat="1" ht="15.75" customHeight="1" x14ac:dyDescent="0.25">
      <c r="A77" s="66" t="s">
        <v>96</v>
      </c>
      <c r="B77" s="66"/>
      <c r="C77" s="67" t="str">
        <f>IFERROR(INDEX('[1]Balanza Egresos'!A$1:C$65536,MATCH(A77,'[1]Balanza Egresos'!A$1:A$65536,0),2),"SIN CUENTA")</f>
        <v>EQUIPO DE TRANSPORTE INVERSIONES</v>
      </c>
      <c r="D77" s="68">
        <f>IF($O77="A",SUMIFS(D78:D$181,$A78:$A$181,LEFT($A77,LEN($A77))&amp;"*",$O78:$O$181,"R"),SUMIFS('[1]Balanza Egresos'!$C$1:$C$65536,'[1]Balanza Egresos'!$A$1:$A$65536,$A77))</f>
        <v>200000</v>
      </c>
      <c r="E77" s="68">
        <f>IF($O77="A",SUMIFS(E78:E$181,$A78:$A$181,LEFT($A77,LEN($A77))&amp;"*",$O78:$O$181,"R"),((H77/[1]Parametros!$E$12)*12)+$I77)</f>
        <v>0</v>
      </c>
      <c r="F77" s="52">
        <f>IF($O77="A",SUMIFS(F78:F$181,$A78:$A$181,LEFT($A77,LEN($A77))&amp;"*",$O78:$O$181,"R"),K77+L77+M77+N77)</f>
        <v>0</v>
      </c>
      <c r="G77" s="74"/>
      <c r="H77" s="71">
        <f>IF($O77="A",SUMIFS(H78:H$181,$A78:$A$181,LEFT($A77,$P77)&amp;"*",$O78:$O$181,"R"),SUMIFS('[1]Balanza Egresos'!$D$1:$D$65536,'[1]Balanza Egresos'!$A$1:$A$65536,$A77))</f>
        <v>23059</v>
      </c>
      <c r="I77" s="71"/>
      <c r="J77" s="54"/>
      <c r="K77" s="72">
        <f>IF($O77="A",SUMIFS(K78:K$181,$A78:$A$181,LEFT($A77,LEN($A77))&amp;"*",$O78:$O$181,"R"),0)</f>
        <v>0</v>
      </c>
      <c r="L77" s="72">
        <f>IF($O77="A",SUMIFS(L78:L$181,$A78:$A$181,LEFT($A77,LEN($A77))&amp;"*",$O78:$O$181,"R"),0)</f>
        <v>0</v>
      </c>
      <c r="M77" s="72">
        <f>IF($O77="A",SUMIFS(M78:M$181,$A78:$A$181,LEFT($A77,LEN($A77))&amp;"*",$O78:$O$181,"R"),0)</f>
        <v>0</v>
      </c>
      <c r="N77" s="72">
        <f>IF($O77="A",SUMIFS(N78:N$181,$A78:$A$181,LEFT($A77,LEN($A77))&amp;"*",$O78:$O$181,"R"),0)</f>
        <v>0</v>
      </c>
      <c r="O77" s="56" t="str">
        <f t="shared" si="16"/>
        <v>A</v>
      </c>
      <c r="P77" s="56">
        <f t="shared" si="17"/>
        <v>4</v>
      </c>
      <c r="Q77" s="57" t="str">
        <f t="shared" si="9"/>
        <v>SI</v>
      </c>
      <c r="R77" s="58">
        <v>1</v>
      </c>
      <c r="S77" s="59" t="s">
        <v>21</v>
      </c>
      <c r="T77" s="6"/>
      <c r="U77" s="60">
        <f t="shared" si="10"/>
        <v>200000</v>
      </c>
      <c r="V77" s="61">
        <f t="shared" si="11"/>
        <v>1</v>
      </c>
      <c r="W77" s="62">
        <f t="shared" si="12"/>
        <v>-200000</v>
      </c>
      <c r="X77" s="61">
        <f t="shared" si="13"/>
        <v>-1</v>
      </c>
      <c r="Y77" s="63">
        <f t="shared" si="14"/>
        <v>0</v>
      </c>
      <c r="Z77" s="64">
        <f t="shared" si="15"/>
        <v>0</v>
      </c>
      <c r="AA77" s="54"/>
      <c r="AB77" s="54"/>
      <c r="AC77" s="54"/>
      <c r="AD77" s="54"/>
      <c r="AE77" s="54"/>
      <c r="AF77" s="54"/>
    </row>
    <row r="78" spans="1:32" s="65" customFormat="1" ht="15.75" customHeight="1" x14ac:dyDescent="0.25">
      <c r="A78" s="66" t="s">
        <v>97</v>
      </c>
      <c r="B78" s="66"/>
      <c r="C78" s="67" t="str">
        <f>IFERROR(INDEX('[1]Balanza Egresos'!A$1:C$65536,MATCH(A78,'[1]Balanza Egresos'!A$1:A$65536,0),2),"SIN CUENTA")</f>
        <v>EQUIPO DE TRANSPORTE INVERSIONES</v>
      </c>
      <c r="D78" s="68">
        <f>IF($O78="A",SUMIFS(D79:D$181,$A79:$A$181,LEFT($A78,LEN($A78))&amp;"*",$O79:$O$181,"R"),SUMIFS('[1]Balanza Egresos'!$D$1:$D$65536,'[1]Balanza Egresos'!$A$1:$A$65536,$A78))</f>
        <v>200000</v>
      </c>
      <c r="E78" s="68">
        <f>IF($O78="A",SUMIFS(E79:E$181,$A79:$A$181,LEFT($A78,LEN($A78))&amp;"*",$O79:$O$181,"R"),((H78/[1]Parametros!$E$12)*12)+$I78)</f>
        <v>0</v>
      </c>
      <c r="F78" s="52">
        <f>IF($O78="A",SUMIFS(F79:F$181,$A79:$A$181,LEFT($A78,LEN($A78))&amp;"*",$O79:$O$181,"R"),K78+L78+M78+N78)</f>
        <v>0</v>
      </c>
      <c r="G78" s="74"/>
      <c r="H78" s="68">
        <f>IF($O78="A",SUMIFS(H79:H$181,$A79:$A$181,LEFT($A78,$P78)&amp;"*",$O79:$O$181,"R"),SUMIFS('[1]Balanza Egresos'!$E$1:$E$65536,'[1]Balanza Egresos'!$A$1:$A$65536,$A78))</f>
        <v>0</v>
      </c>
      <c r="I78" s="68">
        <f>I79</f>
        <v>0</v>
      </c>
      <c r="J78" s="54"/>
      <c r="K78" s="72"/>
      <c r="L78" s="72"/>
      <c r="M78" s="72"/>
      <c r="N78" s="72"/>
      <c r="O78" s="56" t="str">
        <f t="shared" si="16"/>
        <v>R</v>
      </c>
      <c r="P78" s="56">
        <f t="shared" si="17"/>
        <v>5</v>
      </c>
      <c r="Q78" s="57" t="str">
        <f t="shared" si="9"/>
        <v>SI</v>
      </c>
      <c r="R78" s="58">
        <v>1</v>
      </c>
      <c r="S78" s="59" t="s">
        <v>21</v>
      </c>
      <c r="T78" s="6"/>
      <c r="U78" s="60">
        <f t="shared" si="10"/>
        <v>200000</v>
      </c>
      <c r="V78" s="61">
        <f t="shared" si="11"/>
        <v>1</v>
      </c>
      <c r="W78" s="62">
        <f t="shared" si="12"/>
        <v>-200000</v>
      </c>
      <c r="X78" s="61">
        <f t="shared" si="13"/>
        <v>-1</v>
      </c>
      <c r="Y78" s="63">
        <f t="shared" si="14"/>
        <v>0</v>
      </c>
      <c r="Z78" s="64">
        <f t="shared" si="15"/>
        <v>0</v>
      </c>
      <c r="AA78" s="54"/>
      <c r="AB78" s="54"/>
      <c r="AC78" s="54"/>
      <c r="AD78" s="54"/>
      <c r="AE78" s="54"/>
      <c r="AF78" s="54"/>
    </row>
    <row r="79" spans="1:32" s="65" customFormat="1" ht="15.75" customHeight="1" x14ac:dyDescent="0.25">
      <c r="A79" s="66" t="s">
        <v>98</v>
      </c>
      <c r="B79" s="66"/>
      <c r="C79" s="67" t="str">
        <f>IFERROR(INDEX('[1]Balanza Egresos'!A$1:C$65536,MATCH(A79,'[1]Balanza Egresos'!A$1:A$65536,0),2),"SIN CUENTA")</f>
        <v>EQUIPO DE DEFENSA Y SEGURIDAD INVERSIONES</v>
      </c>
      <c r="D79" s="68">
        <f>IF($O79="A",SUMIFS(D80:D$181,$A80:$A$181,LEFT($A79,LEN($A79))&amp;"*",$O80:$O$181,"R"),SUMIFS('[1]Balanza Egresos'!$D$1:$D$65536,'[1]Balanza Egresos'!$A$1:$A$65536,$A79))</f>
        <v>0</v>
      </c>
      <c r="E79" s="68">
        <f>IF($O79="A",SUMIFS(E80:E$181,$A80:$A$181,LEFT($A79,LEN($A79))&amp;"*",$O80:$O$181,"R"),((H79/[1]Parametros!$E$12)*12)+$I79)</f>
        <v>0</v>
      </c>
      <c r="F79" s="52">
        <f>IF($O79="A",SUMIFS(F80:F$181,$A80:$A$181,LEFT($A79,LEN($A79))&amp;"*",$O80:$O$181,"R"),K79+L79+M79+N79)</f>
        <v>0</v>
      </c>
      <c r="G79" s="74"/>
      <c r="H79" s="68">
        <f>IF($O79="A",SUMIFS(H80:H$181,$A80:$A$181,LEFT($A79,$P79)&amp;"*",$O80:$O$181,"R"),SUMIFS('[1]Balanza Egresos'!$E$1:$E$65536,'[1]Balanza Egresos'!$A$1:$A$65536,$A79))</f>
        <v>0</v>
      </c>
      <c r="I79" s="71"/>
      <c r="J79" s="54"/>
      <c r="K79" s="72"/>
      <c r="L79" s="72"/>
      <c r="M79" s="72"/>
      <c r="N79" s="72"/>
      <c r="O79" s="56" t="str">
        <f t="shared" si="16"/>
        <v>R</v>
      </c>
      <c r="P79" s="56">
        <f t="shared" si="17"/>
        <v>4</v>
      </c>
      <c r="Q79" s="57" t="str">
        <f t="shared" si="9"/>
        <v>NO</v>
      </c>
      <c r="R79" s="58">
        <v>1</v>
      </c>
      <c r="S79" s="59">
        <v>2</v>
      </c>
      <c r="T79" s="6"/>
      <c r="U79" s="60">
        <f t="shared" si="10"/>
        <v>0</v>
      </c>
      <c r="V79" s="61">
        <f t="shared" si="11"/>
        <v>0</v>
      </c>
      <c r="W79" s="62">
        <f t="shared" si="12"/>
        <v>0</v>
      </c>
      <c r="X79" s="61">
        <f t="shared" si="13"/>
        <v>0</v>
      </c>
      <c r="Y79" s="63">
        <f t="shared" si="14"/>
        <v>0</v>
      </c>
      <c r="Z79" s="64">
        <f t="shared" si="15"/>
        <v>0</v>
      </c>
      <c r="AA79" s="54"/>
      <c r="AB79" s="54"/>
      <c r="AC79" s="54"/>
      <c r="AD79" s="54"/>
      <c r="AE79" s="54"/>
      <c r="AF79" s="54"/>
    </row>
    <row r="80" spans="1:32" s="65" customFormat="1" ht="15" x14ac:dyDescent="0.25">
      <c r="A80" s="66" t="s">
        <v>99</v>
      </c>
      <c r="B80" s="66"/>
      <c r="C80" s="67" t="str">
        <f>IFERROR(INDEX('[1]Balanza Egresos'!A$1:C$65536,MATCH(A80,'[1]Balanza Egresos'!A$1:A$65536,0),2),"SIN CUENTA")</f>
        <v>MAQUINARIA, OTROS EQUIPOS Y HERRAMIENTAS INVERSIONES</v>
      </c>
      <c r="D80" s="68">
        <f>IF($O80="A",SUMIFS(D81:D$181,$A81:$A$181,LEFT($A80,LEN($A80))&amp;"*",$O81:$O$181,"R"),SUMIFS('[1]Balanza Egresos'!$C$1:$C$65536,'[1]Balanza Egresos'!$A$1:$A$65536,$A80))</f>
        <v>40000</v>
      </c>
      <c r="E80" s="68">
        <f>IF($O80="A",SUMIFS(E81:E$181,$A81:$A$181,LEFT($A80,LEN($A80))&amp;"*",$O81:$O$181,"R"),((H80/[1]Parametros!$E$12)*12)+$I80)</f>
        <v>0</v>
      </c>
      <c r="F80" s="52">
        <f>IF($O80="A",SUMIFS(F81:F$181,$A81:$A$181,LEFT($A80,LEN($A80))&amp;"*",$O81:$O$181,"R"),K80+L80+M80+N80)</f>
        <v>50000</v>
      </c>
      <c r="G80" s="74"/>
      <c r="H80" s="68">
        <f>IF($O80="A",SUMIFS(H81:H$181,$A81:$A$181,LEFT($A80,$P80)&amp;"*",$O81:$O$181,"R"),SUMIFS('[1]Balanza Egresos'!$D$1:$D$65536,'[1]Balanza Egresos'!$A$1:$A$65536,$A80))</f>
        <v>23059</v>
      </c>
      <c r="I80" s="68">
        <f>I81</f>
        <v>0</v>
      </c>
      <c r="J80" s="54"/>
      <c r="K80" s="72">
        <f>IF($O80="A",SUMIFS(K81:K$181,$A81:$A$181,LEFT($A80,LEN($A80))&amp;"*",$O81:$O$181,"R"),0)</f>
        <v>0</v>
      </c>
      <c r="L80" s="72">
        <f>IF($O80="A",SUMIFS(L81:L$181,$A81:$A$181,LEFT($A80,LEN($A80))&amp;"*",$O81:$O$181,"R"),0)</f>
        <v>0</v>
      </c>
      <c r="M80" s="72">
        <f>IF($O80="A",SUMIFS(M81:M$181,$A81:$A$181,LEFT($A80,LEN($A80))&amp;"*",$O81:$O$181,"R"),0)</f>
        <v>50000</v>
      </c>
      <c r="N80" s="72">
        <f>IF($O80="A",SUMIFS(N81:N$181,$A81:$A$181,LEFT($A80,LEN($A80))&amp;"*",$O81:$O$181,"R"),0)</f>
        <v>0</v>
      </c>
      <c r="O80" s="56" t="str">
        <f t="shared" si="16"/>
        <v>A</v>
      </c>
      <c r="P80" s="56">
        <f t="shared" si="17"/>
        <v>4</v>
      </c>
      <c r="Q80" s="57" t="str">
        <f t="shared" si="9"/>
        <v>SI</v>
      </c>
      <c r="R80" s="58">
        <v>1</v>
      </c>
      <c r="S80" s="59" t="s">
        <v>21</v>
      </c>
      <c r="T80" s="6"/>
      <c r="U80" s="60">
        <f t="shared" si="10"/>
        <v>40000</v>
      </c>
      <c r="V80" s="61">
        <f t="shared" si="11"/>
        <v>1</v>
      </c>
      <c r="W80" s="62">
        <f t="shared" si="12"/>
        <v>10000</v>
      </c>
      <c r="X80" s="61">
        <f t="shared" si="13"/>
        <v>0.25</v>
      </c>
      <c r="Y80" s="63">
        <f t="shared" si="14"/>
        <v>50000</v>
      </c>
      <c r="Z80" s="64">
        <f t="shared" si="15"/>
        <v>0</v>
      </c>
      <c r="AA80" s="54"/>
      <c r="AB80" s="54"/>
      <c r="AC80" s="54"/>
      <c r="AD80" s="54"/>
      <c r="AE80" s="54"/>
      <c r="AF80" s="54"/>
    </row>
    <row r="81" spans="1:32" s="65" customFormat="1" ht="15" x14ac:dyDescent="0.25">
      <c r="A81" s="66" t="s">
        <v>100</v>
      </c>
      <c r="B81" s="66"/>
      <c r="C81" s="67" t="str">
        <f>IFERROR(INDEX('[1]Balanza Egresos'!A$1:C$65536,MATCH(A81,'[1]Balanza Egresos'!A$1:A$65536,0),2),"SIN CUENTA")</f>
        <v>MAQUINARIA Y EQUIPO INVERSIONES</v>
      </c>
      <c r="D81" s="68">
        <f>IF($O81="A",SUMIFS(D82:D$181,$A82:$A$181,LEFT($A81,LEN($A81))&amp;"*",$O82:$O$181,"R"),SUMIFS('[1]Balanza Egresos'!$D$1:$D$65536,'[1]Balanza Egresos'!$A$1:$A$65536,$A81))</f>
        <v>0</v>
      </c>
      <c r="E81" s="68">
        <f>IF($O81="A",SUMIFS(E82:E$181,$A82:$A$181,LEFT($A81,LEN($A81))&amp;"*",$O82:$O$181,"R"),((H81/[1]Parametros!$E$12)*12)+$I81)</f>
        <v>0</v>
      </c>
      <c r="F81" s="52">
        <f>IF($O81="A",SUMIFS(F82:F$181,$A82:$A$181,LEFT($A81,LEN($A81))&amp;"*",$O82:$O$181,"R"),K81+L81+M81+N81)</f>
        <v>0</v>
      </c>
      <c r="G81" s="74"/>
      <c r="H81" s="71">
        <f>IF($O81="A",SUMIFS(H82:H$181,$A82:$A$181,LEFT($A81,$P81)&amp;"*",$O82:$O$181,"R"),SUMIFS('[1]Balanza Egresos'!$E$1:$E$65536,'[1]Balanza Egresos'!$A$1:$A$65536,$A81))</f>
        <v>0</v>
      </c>
      <c r="I81" s="71"/>
      <c r="J81" s="54"/>
      <c r="K81" s="72"/>
      <c r="L81" s="72"/>
      <c r="M81" s="72"/>
      <c r="N81" s="72"/>
      <c r="O81" s="56" t="str">
        <f t="shared" si="16"/>
        <v>R</v>
      </c>
      <c r="P81" s="56">
        <f t="shared" si="17"/>
        <v>5</v>
      </c>
      <c r="Q81" s="57" t="str">
        <f t="shared" si="9"/>
        <v>NO</v>
      </c>
      <c r="R81" s="58">
        <v>1</v>
      </c>
      <c r="S81" s="59">
        <v>2</v>
      </c>
      <c r="T81" s="6"/>
      <c r="U81" s="60">
        <f t="shared" si="10"/>
        <v>0</v>
      </c>
      <c r="V81" s="61">
        <f t="shared" si="11"/>
        <v>0</v>
      </c>
      <c r="W81" s="62">
        <f t="shared" si="12"/>
        <v>0</v>
      </c>
      <c r="X81" s="61">
        <f t="shared" si="13"/>
        <v>0</v>
      </c>
      <c r="Y81" s="63">
        <f t="shared" si="14"/>
        <v>0</v>
      </c>
      <c r="Z81" s="64">
        <f t="shared" si="15"/>
        <v>0</v>
      </c>
      <c r="AA81" s="54"/>
      <c r="AB81" s="54"/>
      <c r="AC81" s="54"/>
      <c r="AD81" s="54"/>
      <c r="AE81" s="54"/>
      <c r="AF81" s="54"/>
    </row>
    <row r="82" spans="1:32" s="65" customFormat="1" ht="15.75" customHeight="1" x14ac:dyDescent="0.25">
      <c r="A82" s="66" t="s">
        <v>101</v>
      </c>
      <c r="B82" s="66"/>
      <c r="C82" s="67" t="str">
        <f>IFERROR(INDEX('[1]Balanza Egresos'!A$1:C$65536,MATCH(A82,'[1]Balanza Egresos'!A$1:A$65536,0),2),"SIN CUENTA")</f>
        <v>EQUIPO DE MEDIDORES INVERSIONES</v>
      </c>
      <c r="D82" s="68">
        <f>IF($O82="A",SUMIFS(D83:D$181,$A83:$A$181,LEFT($A82,LEN($A82))&amp;"*",$O83:$O$181,"R"),SUMIFS('[1]Balanza Egresos'!$D$1:$D$65536,'[1]Balanza Egresos'!$A$1:$A$65536,$A82))</f>
        <v>0</v>
      </c>
      <c r="E82" s="68">
        <f>IF($O82="A",SUMIFS(E83:E$181,$A83:$A$181,LEFT($A82,LEN($A82))&amp;"*",$O83:$O$181,"R"),((H82/[1]Parametros!$E$12)*12)+$I82)</f>
        <v>0</v>
      </c>
      <c r="F82" s="52">
        <f>IF($O82="A",SUMIFS(F83:F$181,$A83:$A$181,LEFT($A82,LEN($A82))&amp;"*",$O83:$O$181,"R"),K82+L82+M82+N82)</f>
        <v>0</v>
      </c>
      <c r="G82" s="74"/>
      <c r="H82" s="71">
        <f>IF($O82="A",SUMIFS(H83:H$181,$A83:$A$181,LEFT($A82,$P82)&amp;"*",$O83:$O$181,"R"),SUMIFS('[1]Balanza Egresos'!$E$1:$E$65536,'[1]Balanza Egresos'!$A$1:$A$65536,$A82))</f>
        <v>0</v>
      </c>
      <c r="I82" s="71"/>
      <c r="J82" s="54"/>
      <c r="K82" s="72"/>
      <c r="L82" s="72"/>
      <c r="M82" s="72"/>
      <c r="N82" s="72"/>
      <c r="O82" s="56" t="str">
        <f t="shared" si="16"/>
        <v>R</v>
      </c>
      <c r="P82" s="56">
        <f t="shared" si="17"/>
        <v>5</v>
      </c>
      <c r="Q82" s="57" t="str">
        <f t="shared" si="9"/>
        <v>NO</v>
      </c>
      <c r="R82" s="58">
        <v>1</v>
      </c>
      <c r="S82" s="59">
        <v>2</v>
      </c>
      <c r="T82" s="6"/>
      <c r="U82" s="60">
        <f t="shared" si="10"/>
        <v>0</v>
      </c>
      <c r="V82" s="61">
        <f t="shared" si="11"/>
        <v>0</v>
      </c>
      <c r="W82" s="62">
        <f t="shared" si="12"/>
        <v>0</v>
      </c>
      <c r="X82" s="61">
        <f t="shared" si="13"/>
        <v>0</v>
      </c>
      <c r="Y82" s="63">
        <f t="shared" si="14"/>
        <v>0</v>
      </c>
      <c r="Z82" s="64">
        <f t="shared" si="15"/>
        <v>0</v>
      </c>
      <c r="AA82" s="54"/>
      <c r="AB82" s="54"/>
      <c r="AC82" s="54"/>
      <c r="AD82" s="54"/>
      <c r="AE82" s="54"/>
      <c r="AF82" s="54"/>
    </row>
    <row r="83" spans="1:32" s="65" customFormat="1" ht="15.75" customHeight="1" x14ac:dyDescent="0.25">
      <c r="A83" s="66" t="s">
        <v>102</v>
      </c>
      <c r="B83" s="66"/>
      <c r="C83" s="67" t="str">
        <f>IFERROR(INDEX('[1]Balanza Egresos'!A$1:C$65536,MATCH(A83,'[1]Balanza Egresos'!A$1:A$65536,0),2),"SIN CUENTA")</f>
        <v>HERRAMIENTAS INVERSIONES</v>
      </c>
      <c r="D83" s="68">
        <f>IF($O83="A",SUMIFS(D84:D$181,$A84:$A$181,LEFT($A83,LEN($A83))&amp;"*",$O84:$O$181,"R"),SUMIFS('[1]Balanza Egresos'!$D$1:$D$65536,'[1]Balanza Egresos'!$A$1:$A$65536,$A83))</f>
        <v>0</v>
      </c>
      <c r="E83" s="68">
        <f>IF($O83="A",SUMIFS(E84:E$181,$A84:$A$181,LEFT($A83,LEN($A83))&amp;"*",$O84:$O$181,"R"),((H83/[1]Parametros!$E$12)*12)+$I83)</f>
        <v>0</v>
      </c>
      <c r="F83" s="52">
        <f>IF($O83="A",SUMIFS(F84:F$181,$A84:$A$181,LEFT($A83,LEN($A83))&amp;"*",$O84:$O$181,"R"),K83+L83+M83+N83)</f>
        <v>0</v>
      </c>
      <c r="G83" s="74"/>
      <c r="H83" s="71">
        <f>IF($O83="A",SUMIFS(H84:H$181,$A84:$A$181,LEFT($A83,$P83)&amp;"*",$O84:$O$181,"R"),SUMIFS('[1]Balanza Egresos'!$E$1:$E$65536,'[1]Balanza Egresos'!$A$1:$A$65536,$A83))</f>
        <v>0</v>
      </c>
      <c r="I83" s="68">
        <f>SUM(I84:I89)</f>
        <v>0</v>
      </c>
      <c r="J83" s="54"/>
      <c r="K83" s="72"/>
      <c r="L83" s="72"/>
      <c r="M83" s="72"/>
      <c r="N83" s="72"/>
      <c r="O83" s="56" t="str">
        <f t="shared" si="16"/>
        <v>R</v>
      </c>
      <c r="P83" s="56">
        <f t="shared" si="17"/>
        <v>5</v>
      </c>
      <c r="Q83" s="57" t="str">
        <f t="shared" si="9"/>
        <v>NO</v>
      </c>
      <c r="R83" s="58">
        <v>1</v>
      </c>
      <c r="S83" s="59" t="s">
        <v>21</v>
      </c>
      <c r="T83" s="6"/>
      <c r="U83" s="60">
        <f t="shared" si="10"/>
        <v>0</v>
      </c>
      <c r="V83" s="61">
        <f t="shared" si="11"/>
        <v>0</v>
      </c>
      <c r="W83" s="62">
        <f t="shared" si="12"/>
        <v>0</v>
      </c>
      <c r="X83" s="61">
        <f t="shared" si="13"/>
        <v>0</v>
      </c>
      <c r="Y83" s="63">
        <f t="shared" si="14"/>
        <v>0</v>
      </c>
      <c r="Z83" s="64">
        <f t="shared" si="15"/>
        <v>0</v>
      </c>
      <c r="AA83" s="54"/>
      <c r="AB83" s="54"/>
      <c r="AC83" s="54"/>
      <c r="AD83" s="54"/>
      <c r="AE83" s="54"/>
      <c r="AF83" s="54"/>
    </row>
    <row r="84" spans="1:32" s="65" customFormat="1" ht="15" x14ac:dyDescent="0.25">
      <c r="A84" s="66" t="s">
        <v>103</v>
      </c>
      <c r="B84" s="66"/>
      <c r="C84" s="67" t="str">
        <f>IFERROR(INDEX('[1]Balanza Egresos'!A$1:C$65536,MATCH(A84,'[1]Balanza Egresos'!A$1:A$65536,0),2),"SIN CUENTA")</f>
        <v>EQUIPO DE OPERACIÓN INVERSIONES</v>
      </c>
      <c r="D84" s="68">
        <f>IF($O84="A",SUMIFS(D85:D$181,$A85:$A$181,LEFT($A84,LEN($A84))&amp;"*",$O85:$O$181,"R"),SUMIFS('[1]Balanza Egresos'!$D$1:$D$65536,'[1]Balanza Egresos'!$A$1:$A$65536,$A84))</f>
        <v>40000</v>
      </c>
      <c r="E84" s="68">
        <f>IF($O84="A",SUMIFS(E85:E$181,$A85:$A$181,LEFT($A84,LEN($A84))&amp;"*",$O85:$O$181,"R"),((H84/[1]Parametros!$E$12)*12)+$I84)</f>
        <v>0</v>
      </c>
      <c r="F84" s="52">
        <f>IF($O84="A",SUMIFS(F85:F$181,$A85:$A$181,LEFT($A84,LEN($A84))&amp;"*",$O85:$O$181,"R"),K84+L84+M84+N84)</f>
        <v>50000</v>
      </c>
      <c r="G84" s="74" t="s">
        <v>104</v>
      </c>
      <c r="H84" s="71">
        <f>IF($O84="A",SUMIFS(H85:H$181,$A85:$A$181,LEFT($A84,$P84)&amp;"*",$O85:$O$181,"R"),SUMIFS('[1]Balanza Egresos'!$E$1:$E$65536,'[1]Balanza Egresos'!$A$1:$A$65536,$A84))</f>
        <v>0</v>
      </c>
      <c r="I84" s="71"/>
      <c r="J84" s="54"/>
      <c r="K84" s="72"/>
      <c r="L84" s="72"/>
      <c r="M84" s="72">
        <v>50000</v>
      </c>
      <c r="N84" s="72"/>
      <c r="O84" s="56" t="str">
        <f t="shared" si="16"/>
        <v>R</v>
      </c>
      <c r="P84" s="56">
        <f t="shared" si="17"/>
        <v>5</v>
      </c>
      <c r="Q84" s="57" t="str">
        <f t="shared" si="9"/>
        <v>SI</v>
      </c>
      <c r="R84" s="58">
        <v>1</v>
      </c>
      <c r="S84" s="59">
        <v>2</v>
      </c>
      <c r="T84" s="6"/>
      <c r="U84" s="60">
        <f t="shared" si="10"/>
        <v>40000</v>
      </c>
      <c r="V84" s="61">
        <f t="shared" si="11"/>
        <v>1</v>
      </c>
      <c r="W84" s="62">
        <f t="shared" si="12"/>
        <v>10000</v>
      </c>
      <c r="X84" s="61">
        <f t="shared" si="13"/>
        <v>0.25</v>
      </c>
      <c r="Y84" s="63">
        <f t="shared" si="14"/>
        <v>50000</v>
      </c>
      <c r="Z84" s="64">
        <f t="shared" si="15"/>
        <v>0</v>
      </c>
      <c r="AA84" s="54"/>
      <c r="AB84" s="54"/>
      <c r="AC84" s="54"/>
      <c r="AD84" s="54"/>
      <c r="AE84" s="54"/>
      <c r="AF84" s="54"/>
    </row>
    <row r="85" spans="1:32" s="65" customFormat="1" ht="15.75" customHeight="1" x14ac:dyDescent="0.25">
      <c r="A85" s="66" t="s">
        <v>105</v>
      </c>
      <c r="B85" s="66"/>
      <c r="C85" s="67" t="str">
        <f>IFERROR(INDEX('[1]Balanza Egresos'!A$1:C$65536,MATCH(A85,'[1]Balanza Egresos'!A$1:A$65536,0),2),"SIN CUENTA")</f>
        <v>EQUIPO DE INGENIERIA Y DIBUJO INVERSIONES</v>
      </c>
      <c r="D85" s="68">
        <f>IF($O85="A",SUMIFS(D86:D$181,$A86:$A$181,LEFT($A85,LEN($A85))&amp;"*",$O86:$O$181,"R"),SUMIFS('[1]Balanza Egresos'!$D$1:$D$65536,'[1]Balanza Egresos'!$A$1:$A$65536,$A85))</f>
        <v>0</v>
      </c>
      <c r="E85" s="68">
        <f>IF($O85="A",SUMIFS(E86:E$181,$A86:$A$181,LEFT($A85,LEN($A85))&amp;"*",$O86:$O$181,"R"),((H85/[1]Parametros!$E$12)*12)+$I85)</f>
        <v>0</v>
      </c>
      <c r="F85" s="52">
        <f>IF($O85="A",SUMIFS(F86:F$181,$A86:$A$181,LEFT($A85,LEN($A85))&amp;"*",$O86:$O$181,"R"),K85+L85+M85+N85)</f>
        <v>0</v>
      </c>
      <c r="G85" s="74"/>
      <c r="H85" s="71">
        <f>IF($O85="A",SUMIFS(H86:H$181,$A86:$A$181,LEFT($A85,$P85)&amp;"*",$O86:$O$181,"R"),SUMIFS('[1]Balanza Egresos'!$E$1:$E$65536,'[1]Balanza Egresos'!$A$1:$A$65536,$A85))</f>
        <v>0</v>
      </c>
      <c r="I85" s="71"/>
      <c r="J85" s="54"/>
      <c r="K85" s="72"/>
      <c r="L85" s="72"/>
      <c r="M85" s="72"/>
      <c r="N85" s="72"/>
      <c r="O85" s="56" t="str">
        <f t="shared" si="16"/>
        <v>R</v>
      </c>
      <c r="P85" s="56">
        <f t="shared" si="17"/>
        <v>5</v>
      </c>
      <c r="Q85" s="57" t="str">
        <f t="shared" si="9"/>
        <v>NO</v>
      </c>
      <c r="R85" s="58">
        <v>1</v>
      </c>
      <c r="S85" s="59">
        <v>2</v>
      </c>
      <c r="T85" s="6"/>
      <c r="U85" s="60">
        <f t="shared" si="10"/>
        <v>0</v>
      </c>
      <c r="V85" s="61">
        <f t="shared" si="11"/>
        <v>0</v>
      </c>
      <c r="W85" s="62">
        <f t="shared" si="12"/>
        <v>0</v>
      </c>
      <c r="X85" s="61">
        <f t="shared" si="13"/>
        <v>0</v>
      </c>
      <c r="Y85" s="63">
        <f t="shared" si="14"/>
        <v>0</v>
      </c>
      <c r="Z85" s="64">
        <f t="shared" si="15"/>
        <v>0</v>
      </c>
      <c r="AA85" s="54"/>
      <c r="AB85" s="54"/>
      <c r="AC85" s="54"/>
      <c r="AD85" s="54"/>
      <c r="AE85" s="54"/>
      <c r="AF85" s="54"/>
    </row>
    <row r="86" spans="1:32" s="65" customFormat="1" ht="15.75" customHeight="1" x14ac:dyDescent="0.25">
      <c r="A86" s="66" t="s">
        <v>106</v>
      </c>
      <c r="B86" s="66"/>
      <c r="C86" s="67" t="str">
        <f>IFERROR(INDEX('[1]Balanza Egresos'!A$1:C$65536,MATCH(A86,'[1]Balanza Egresos'!A$1:A$65536,0),2),"SIN CUENTA")</f>
        <v>EQUIPO DE CLORACION INVERSIONES</v>
      </c>
      <c r="D86" s="68">
        <f>IF($O86="A",SUMIFS(D87:D$181,$A87:$A$181,LEFT($A86,LEN($A86))&amp;"*",$O87:$O$181,"R"),SUMIFS('[1]Balanza Egresos'!$D$1:$D$65536,'[1]Balanza Egresos'!$A$1:$A$65536,$A86))</f>
        <v>0</v>
      </c>
      <c r="E86" s="68">
        <f>IF($O86="A",SUMIFS(E87:E$181,$A87:$A$181,LEFT($A86,LEN($A86))&amp;"*",$O87:$O$181,"R"),((H86/[1]Parametros!$E$12)*12)+$I86)</f>
        <v>0</v>
      </c>
      <c r="F86" s="52">
        <f>IF($O86="A",SUMIFS(F87:F$181,$A87:$A$181,LEFT($A86,LEN($A86))&amp;"*",$O87:$O$181,"R"),K86+L86+M86+N86)</f>
        <v>0</v>
      </c>
      <c r="G86" s="74"/>
      <c r="H86" s="71">
        <f>IF($O86="A",SUMIFS(H87:H$181,$A87:$A$181,LEFT($A86,$P86)&amp;"*",$O87:$O$181,"R"),SUMIFS('[1]Balanza Egresos'!$E$1:$E$65536,'[1]Balanza Egresos'!$A$1:$A$65536,$A86))</f>
        <v>0</v>
      </c>
      <c r="I86" s="71"/>
      <c r="J86" s="54"/>
      <c r="K86" s="72"/>
      <c r="L86" s="72"/>
      <c r="M86" s="72"/>
      <c r="N86" s="72"/>
      <c r="O86" s="56" t="str">
        <f t="shared" si="16"/>
        <v>R</v>
      </c>
      <c r="P86" s="56">
        <f t="shared" si="17"/>
        <v>5</v>
      </c>
      <c r="Q86" s="57" t="str">
        <f t="shared" si="9"/>
        <v>NO</v>
      </c>
      <c r="R86" s="58">
        <v>1</v>
      </c>
      <c r="S86" s="59">
        <v>2</v>
      </c>
      <c r="T86" s="6"/>
      <c r="U86" s="60">
        <f t="shared" si="10"/>
        <v>0</v>
      </c>
      <c r="V86" s="61">
        <f t="shared" si="11"/>
        <v>0</v>
      </c>
      <c r="W86" s="62">
        <f t="shared" si="12"/>
        <v>0</v>
      </c>
      <c r="X86" s="61">
        <f t="shared" si="13"/>
        <v>0</v>
      </c>
      <c r="Y86" s="63">
        <f t="shared" si="14"/>
        <v>0</v>
      </c>
      <c r="Z86" s="64">
        <f t="shared" si="15"/>
        <v>0</v>
      </c>
      <c r="AA86" s="54"/>
      <c r="AB86" s="54"/>
      <c r="AC86" s="54"/>
      <c r="AD86" s="54"/>
      <c r="AE86" s="54"/>
      <c r="AF86" s="54"/>
    </row>
    <row r="87" spans="1:32" s="65" customFormat="1" ht="15" x14ac:dyDescent="0.25">
      <c r="A87" s="66" t="s">
        <v>107</v>
      </c>
      <c r="B87" s="66"/>
      <c r="C87" s="67" t="str">
        <f>IFERROR(INDEX('[1]Balanza Egresos'!A$1:C$65536,MATCH(A87,'[1]Balanza Egresos'!A$1:A$65536,0),2),"SIN CUENTA")</f>
        <v>COLECCIONES, OBRAS DE ARTE Y OBJETOS VALIOSOS INVERSIONES</v>
      </c>
      <c r="D87" s="68">
        <f>IF($O87="A",SUMIFS(D88:D$181,$A88:$A$181,LEFT($A87,LEN($A87))&amp;"*",$O88:$O$181,"R"),SUMIFS('[1]Balanza Egresos'!$D$1:$D$65536,'[1]Balanza Egresos'!$A$1:$A$65536,$A87))</f>
        <v>0</v>
      </c>
      <c r="E87" s="68">
        <f>IF($O87="A",SUMIFS(E88:E$181,$A88:$A$181,LEFT($A87,LEN($A87))&amp;"*",$O88:$O$181,"R"),((H87/[1]Parametros!$E$12)*12)+$I87)</f>
        <v>0</v>
      </c>
      <c r="F87" s="52">
        <f>IF($O87="A",SUMIFS(F88:F$181,$A88:$A$181,LEFT($A87,LEN($A87))&amp;"*",$O88:$O$181,"R"),K87+L87+M87+N87)</f>
        <v>0</v>
      </c>
      <c r="G87" s="74"/>
      <c r="H87" s="71">
        <f>IF($O87="A",SUMIFS(H88:H$181,$A88:$A$181,LEFT($A87,$P87)&amp;"*",$O88:$O$181,"R"),SUMIFS('[1]Balanza Egresos'!$E$1:$E$65536,'[1]Balanza Egresos'!$A$1:$A$65536,$A87))</f>
        <v>0</v>
      </c>
      <c r="I87" s="71"/>
      <c r="J87" s="54"/>
      <c r="K87" s="72"/>
      <c r="L87" s="72"/>
      <c r="M87" s="72"/>
      <c r="N87" s="72"/>
      <c r="O87" s="56" t="str">
        <f t="shared" si="16"/>
        <v>R</v>
      </c>
      <c r="P87" s="56">
        <f t="shared" si="17"/>
        <v>4</v>
      </c>
      <c r="Q87" s="57" t="str">
        <f t="shared" si="9"/>
        <v>NO</v>
      </c>
      <c r="R87" s="58">
        <v>1</v>
      </c>
      <c r="S87" s="59">
        <v>2</v>
      </c>
      <c r="T87" s="6"/>
      <c r="U87" s="60">
        <f t="shared" si="10"/>
        <v>0</v>
      </c>
      <c r="V87" s="61">
        <f t="shared" si="11"/>
        <v>0</v>
      </c>
      <c r="W87" s="62">
        <f t="shared" si="12"/>
        <v>0</v>
      </c>
      <c r="X87" s="61">
        <f t="shared" si="13"/>
        <v>0</v>
      </c>
      <c r="Y87" s="63">
        <f t="shared" si="14"/>
        <v>0</v>
      </c>
      <c r="Z87" s="64">
        <f t="shared" si="15"/>
        <v>0</v>
      </c>
      <c r="AA87" s="54"/>
      <c r="AB87" s="54"/>
      <c r="AC87" s="54"/>
      <c r="AD87" s="54"/>
      <c r="AE87" s="54"/>
      <c r="AF87" s="54"/>
    </row>
    <row r="88" spans="1:32" s="65" customFormat="1" ht="15.75" customHeight="1" x14ac:dyDescent="0.25">
      <c r="A88" s="66" t="s">
        <v>108</v>
      </c>
      <c r="B88" s="66"/>
      <c r="C88" s="67" t="str">
        <f>IFERROR(INDEX('[1]Balanza Egresos'!A$1:C$65536,MATCH(A88,'[1]Balanza Egresos'!A$1:A$65536,0),2),"SIN CUENTA")</f>
        <v>ACTIVOS BIOLOGICOS INVERSIONES</v>
      </c>
      <c r="D88" s="68">
        <f>IF($O88="A",SUMIFS(D89:D$181,$A89:$A$181,LEFT($A88,LEN($A88))&amp;"*",$O89:$O$181,"R"),SUMIFS('[1]Balanza Egresos'!$D$1:$D$65536,'[1]Balanza Egresos'!$A$1:$A$65536,$A88))</f>
        <v>0</v>
      </c>
      <c r="E88" s="68">
        <f>IF($O88="A",SUMIFS(E89:E$181,$A89:$A$181,LEFT($A88,LEN($A88))&amp;"*",$O89:$O$181,"R"),((H88/[1]Parametros!$E$12)*12)+$I88)</f>
        <v>0</v>
      </c>
      <c r="F88" s="52">
        <f>IF($O88="A",SUMIFS(F89:F$181,$A89:$A$181,LEFT($A88,LEN($A88))&amp;"*",$O89:$O$181,"R"),K88+L88+M88+N88)</f>
        <v>0</v>
      </c>
      <c r="G88" s="74"/>
      <c r="H88" s="71">
        <f>IF($O88="A",SUMIFS(H89:H$181,$A89:$A$181,LEFT($A88,$P88)&amp;"*",$O89:$O$181,"R"),SUMIFS('[1]Balanza Egresos'!$E$1:$E$65536,'[1]Balanza Egresos'!$A$1:$A$65536,$A88))</f>
        <v>0</v>
      </c>
      <c r="I88" s="71"/>
      <c r="J88" s="54"/>
      <c r="K88" s="72"/>
      <c r="L88" s="72"/>
      <c r="M88" s="72"/>
      <c r="N88" s="72"/>
      <c r="O88" s="56" t="str">
        <f t="shared" si="16"/>
        <v>R</v>
      </c>
      <c r="P88" s="56">
        <f t="shared" si="17"/>
        <v>4</v>
      </c>
      <c r="Q88" s="57" t="str">
        <f t="shared" si="9"/>
        <v>NO</v>
      </c>
      <c r="R88" s="58">
        <v>1</v>
      </c>
      <c r="S88" s="59">
        <v>2</v>
      </c>
      <c r="T88" s="6"/>
      <c r="U88" s="60">
        <f t="shared" si="10"/>
        <v>0</v>
      </c>
      <c r="V88" s="61">
        <f t="shared" si="11"/>
        <v>0</v>
      </c>
      <c r="W88" s="62">
        <f t="shared" si="12"/>
        <v>0</v>
      </c>
      <c r="X88" s="61">
        <f t="shared" si="13"/>
        <v>0</v>
      </c>
      <c r="Y88" s="63">
        <f t="shared" si="14"/>
        <v>0</v>
      </c>
      <c r="Z88" s="64">
        <f t="shared" si="15"/>
        <v>0</v>
      </c>
      <c r="AA88" s="54"/>
      <c r="AB88" s="54"/>
      <c r="AC88" s="54"/>
      <c r="AD88" s="54"/>
      <c r="AE88" s="54"/>
      <c r="AF88" s="54"/>
    </row>
    <row r="89" spans="1:32" s="65" customFormat="1" ht="15.75" customHeight="1" x14ac:dyDescent="0.25">
      <c r="A89" s="66" t="s">
        <v>109</v>
      </c>
      <c r="B89" s="66"/>
      <c r="C89" s="67" t="str">
        <f>IFERROR(INDEX('[1]Balanza Egresos'!A$1:C$65536,MATCH(A89,'[1]Balanza Egresos'!A$1:A$65536,0),2),"SIN CUENTA")</f>
        <v>OTROS BIENES MUEBLES INVERSIONES</v>
      </c>
      <c r="D89" s="68">
        <f>IF($O89="A",SUMIFS(D90:D$181,$A90:$A$181,LEFT($A89,LEN($A89))&amp;"*",$O90:$O$181,"R"),SUMIFS('[1]Balanza Egresos'!$C$1:$C$65536,'[1]Balanza Egresos'!$A$1:$A$65536,$A89))</f>
        <v>40000</v>
      </c>
      <c r="E89" s="68">
        <f>IF($O89="A",SUMIFS(E90:E$181,$A90:$A$181,LEFT($A89,LEN($A89))&amp;"*",$O90:$O$181,"R"),((H89/[1]Parametros!$E$12)*12)+$I89)</f>
        <v>34588.5</v>
      </c>
      <c r="F89" s="52">
        <f>IF($O89="A",SUMIFS(F90:F$181,$A90:$A$181,LEFT($A89,LEN($A89))&amp;"*",$O90:$O$181,"R"),K89+L89+M89+N89)</f>
        <v>0</v>
      </c>
      <c r="G89" s="74"/>
      <c r="H89" s="71">
        <f>IF($O89="A",SUMIFS(H90:H$181,$A90:$A$181,LEFT($A89,$P89)&amp;"*",$O90:$O$181,"R"),SUMIFS('[1]Balanza Egresos'!$D$1:$D$65536,'[1]Balanza Egresos'!$A$1:$A$65536,$A89))</f>
        <v>23059</v>
      </c>
      <c r="I89" s="71"/>
      <c r="J89" s="54"/>
      <c r="K89" s="72">
        <f>IF($O89="A",SUMIFS(K90:K$181,$A90:$A$181,LEFT($A89,LEN($A89))&amp;"*",$O90:$O$181,"R"),0)</f>
        <v>0</v>
      </c>
      <c r="L89" s="72">
        <f>IF($O89="A",SUMIFS(L90:L$181,$A90:$A$181,LEFT($A89,LEN($A89))&amp;"*",$O90:$O$181,"R"),0)</f>
        <v>0</v>
      </c>
      <c r="M89" s="72">
        <f>IF($O89="A",SUMIFS(M90:M$181,$A90:$A$181,LEFT($A89,LEN($A89))&amp;"*",$O90:$O$181,"R"),0)</f>
        <v>0</v>
      </c>
      <c r="N89" s="72">
        <f>IF($O89="A",SUMIFS(N90:N$181,$A90:$A$181,LEFT($A89,LEN($A89))&amp;"*",$O90:$O$181,"R"),0)</f>
        <v>0</v>
      </c>
      <c r="O89" s="56" t="str">
        <f t="shared" si="16"/>
        <v>A</v>
      </c>
      <c r="P89" s="56">
        <f t="shared" si="17"/>
        <v>4</v>
      </c>
      <c r="Q89" s="57" t="str">
        <f t="shared" si="9"/>
        <v>SI</v>
      </c>
      <c r="R89" s="58">
        <v>1</v>
      </c>
      <c r="S89" s="59">
        <v>2</v>
      </c>
      <c r="T89" s="6"/>
      <c r="U89" s="60">
        <f t="shared" si="10"/>
        <v>5411.5</v>
      </c>
      <c r="V89" s="61">
        <f t="shared" si="11"/>
        <v>0.1352875</v>
      </c>
      <c r="W89" s="62">
        <f t="shared" si="12"/>
        <v>-40000</v>
      </c>
      <c r="X89" s="61">
        <f t="shared" si="13"/>
        <v>-1</v>
      </c>
      <c r="Y89" s="63">
        <f t="shared" si="14"/>
        <v>-34588.5</v>
      </c>
      <c r="Z89" s="64">
        <f t="shared" si="15"/>
        <v>-1</v>
      </c>
      <c r="AA89" s="54"/>
      <c r="AB89" s="54"/>
      <c r="AC89" s="54"/>
      <c r="AD89" s="54"/>
      <c r="AE89" s="54"/>
      <c r="AF89" s="54"/>
    </row>
    <row r="90" spans="1:32" s="65" customFormat="1" ht="15.75" customHeight="1" x14ac:dyDescent="0.25">
      <c r="A90" s="66" t="s">
        <v>110</v>
      </c>
      <c r="B90" s="66"/>
      <c r="C90" s="67" t="str">
        <f>IFERROR(INDEX('[1]Balanza Egresos'!A$1:C$65536,MATCH(A90,'[1]Balanza Egresos'!A$1:A$65536,0),2),"SIN CUENTA")</f>
        <v>EQUIPO DE COMUNICACIÓN INVERSIONES</v>
      </c>
      <c r="D90" s="68">
        <f>IF($O90="A",SUMIFS(D91:D$181,$A91:$A$181,LEFT($A90,LEN($A90))&amp;"*",$O91:$O$181,"R"),SUMIFS('[1]Balanza Egresos'!$D$1:$D$65536,'[1]Balanza Egresos'!$A$1:$A$65536,$A90))</f>
        <v>0</v>
      </c>
      <c r="E90" s="68">
        <f>IF($O90="A",SUMIFS(E91:E$181,$A91:$A$181,LEFT($A90,LEN($A90))&amp;"*",$O91:$O$181,"R"),((H90/[1]Parametros!$E$12)*12)+$I90)</f>
        <v>0</v>
      </c>
      <c r="F90" s="52">
        <f>IF($O90="A",SUMIFS(F91:F$181,$A91:$A$181,LEFT($A90,LEN($A90))&amp;"*",$O91:$O$181,"R"),K90+L90+M90+N90)</f>
        <v>0</v>
      </c>
      <c r="G90" s="74"/>
      <c r="H90" s="71">
        <f>IF($O90="A",SUMIFS(H91:H$181,$A91:$A$181,LEFT($A90,$P90)&amp;"*",$O91:$O$181,"R"),SUMIFS('[1]Balanza Egresos'!$E$1:$E$65536,'[1]Balanza Egresos'!$A$1:$A$65536,$A90))</f>
        <v>0</v>
      </c>
      <c r="I90" s="71"/>
      <c r="J90" s="54"/>
      <c r="K90" s="72">
        <v>0</v>
      </c>
      <c r="L90" s="72"/>
      <c r="M90" s="72"/>
      <c r="N90" s="72"/>
      <c r="O90" s="56" t="str">
        <f t="shared" si="16"/>
        <v>R</v>
      </c>
      <c r="P90" s="56">
        <f t="shared" si="17"/>
        <v>5</v>
      </c>
      <c r="Q90" s="57" t="str">
        <f t="shared" si="9"/>
        <v>NO</v>
      </c>
      <c r="R90" s="58">
        <v>1</v>
      </c>
      <c r="S90" s="59">
        <v>2</v>
      </c>
      <c r="T90" s="6"/>
      <c r="U90" s="60">
        <f t="shared" si="10"/>
        <v>0</v>
      </c>
      <c r="V90" s="61">
        <f t="shared" si="11"/>
        <v>0</v>
      </c>
      <c r="W90" s="62">
        <f t="shared" si="12"/>
        <v>0</v>
      </c>
      <c r="X90" s="61">
        <f t="shared" si="13"/>
        <v>0</v>
      </c>
      <c r="Y90" s="63">
        <f t="shared" si="14"/>
        <v>0</v>
      </c>
      <c r="Z90" s="64">
        <f t="shared" si="15"/>
        <v>0</v>
      </c>
      <c r="AA90" s="54"/>
      <c r="AB90" s="54"/>
      <c r="AC90" s="54"/>
      <c r="AD90" s="54"/>
      <c r="AE90" s="54"/>
      <c r="AF90" s="54"/>
    </row>
    <row r="91" spans="1:32" s="65" customFormat="1" ht="15.75" customHeight="1" x14ac:dyDescent="0.25">
      <c r="A91" s="66" t="s">
        <v>111</v>
      </c>
      <c r="B91" s="66"/>
      <c r="C91" s="67" t="str">
        <f>IFERROR(INDEX('[1]Balanza Egresos'!A$1:C$65536,MATCH(A91,'[1]Balanza Egresos'!A$1:A$65536,0),2),"SIN CUENTA")</f>
        <v>EQUIPO DE COMPUTACION (HARDWARE) INVERSIONES</v>
      </c>
      <c r="D91" s="68">
        <f>IF($O91="A",SUMIFS(D92:D$181,$A92:$A$181,LEFT($A91,LEN($A91))&amp;"*",$O92:$O$181,"R"),SUMIFS('[1]Balanza Egresos'!$D$1:$D$65536,'[1]Balanza Egresos'!$A$1:$A$65536,$A91))</f>
        <v>40000</v>
      </c>
      <c r="E91" s="68">
        <f>IF($O91="A",SUMIFS(E92:E$181,$A92:$A$181,LEFT($A91,LEN($A91))&amp;"*",$O92:$O$181,"R"),((H91/[1]Parametros!$E$12)*12)+$I91)</f>
        <v>34588.5</v>
      </c>
      <c r="F91" s="52">
        <f>IF($O91="A",SUMIFS(F92:F$181,$A92:$A$181,LEFT($A91,LEN($A91))&amp;"*",$O92:$O$181,"R"),K91+L91+M91+N91)</f>
        <v>0</v>
      </c>
      <c r="G91" s="74"/>
      <c r="H91" s="71">
        <f>IF($O91="A",SUMIFS(H92:H$181,$A92:$A$181,LEFT($A91,$P91)&amp;"*",$O92:$O$181,"R"),SUMIFS('[1]Balanza Egresos'!$E$1:$E$65536,'[1]Balanza Egresos'!$A$1:$A$65536,$A91))</f>
        <v>23059</v>
      </c>
      <c r="I91" s="71"/>
      <c r="J91" s="54"/>
      <c r="K91" s="72">
        <v>0</v>
      </c>
      <c r="L91" s="72"/>
      <c r="M91" s="72"/>
      <c r="N91" s="72"/>
      <c r="O91" s="56" t="str">
        <f t="shared" si="16"/>
        <v>R</v>
      </c>
      <c r="P91" s="56">
        <f t="shared" si="17"/>
        <v>5</v>
      </c>
      <c r="Q91" s="57" t="str">
        <f t="shared" si="9"/>
        <v>SI</v>
      </c>
      <c r="R91" s="58">
        <v>1</v>
      </c>
      <c r="S91" s="59">
        <v>5</v>
      </c>
      <c r="T91" s="6"/>
      <c r="U91" s="60">
        <f t="shared" si="10"/>
        <v>5411.5</v>
      </c>
      <c r="V91" s="61">
        <f t="shared" si="11"/>
        <v>0.1352875</v>
      </c>
      <c r="W91" s="62">
        <f t="shared" si="12"/>
        <v>-40000</v>
      </c>
      <c r="X91" s="61">
        <f t="shared" si="13"/>
        <v>-1</v>
      </c>
      <c r="Y91" s="63">
        <f t="shared" si="14"/>
        <v>-34588.5</v>
      </c>
      <c r="Z91" s="64">
        <f t="shared" si="15"/>
        <v>-1</v>
      </c>
      <c r="AA91" s="54"/>
      <c r="AB91" s="54"/>
      <c r="AC91" s="54"/>
      <c r="AD91" s="54"/>
      <c r="AE91" s="54"/>
      <c r="AF91" s="54"/>
    </row>
    <row r="92" spans="1:32" s="65" customFormat="1" ht="15.75" customHeight="1" x14ac:dyDescent="0.25">
      <c r="A92" s="66" t="s">
        <v>112</v>
      </c>
      <c r="B92" s="66"/>
      <c r="C92" s="67" t="str">
        <f>IFERROR(INDEX('[1]Balanza Egresos'!A$1:C$65536,MATCH(A92,'[1]Balanza Egresos'!A$1:A$65536,0),2),"SIN CUENTA")</f>
        <v>ACTIVOS INTANGIBLES INVERSIONES</v>
      </c>
      <c r="D92" s="68">
        <f>IF($O92="A",SUMIFS(D93:D$181,$A93:$A$181,LEFT($A92,LEN($A92))&amp;"*",$O93:$O$181,"R"),SUMIFS('[1]Balanza Egresos'!$C$1:$C$65536,'[1]Balanza Egresos'!$A$1:$A$65536,$A92))</f>
        <v>0</v>
      </c>
      <c r="E92" s="68">
        <f>IF($O92="A",SUMIFS(E93:E$181,$A93:$A$181,LEFT($A92,LEN($A92))&amp;"*",$O93:$O$181,"R"),((H92/[1]Parametros!$E$12)*12)+$I92)</f>
        <v>0</v>
      </c>
      <c r="F92" s="52">
        <f>IF($O92="A",SUMIFS(F93:F$181,$A93:$A$181,LEFT($A92,LEN($A92))&amp;"*",$O93:$O$181,"R"),K92+L92+M92+N92)</f>
        <v>275000</v>
      </c>
      <c r="G92" s="74"/>
      <c r="H92" s="68">
        <f>IF($O92="A",SUMIFS(H93:H$181,$A93:$A$181,LEFT($A92,$P92)&amp;"*",$O93:$O$181,"R"),SUMIFS('[1]Balanza Egresos'!$D$1:$D$65536,'[1]Balanza Egresos'!$A$1:$A$65536,$A92))</f>
        <v>0</v>
      </c>
      <c r="I92" s="68">
        <f>SUM(I93:I94)</f>
        <v>0</v>
      </c>
      <c r="J92" s="54"/>
      <c r="K92" s="72">
        <f>IF($O92="A",SUMIFS(K93:K$181,$A93:$A$181,LEFT($A92,LEN($A92))&amp;"*",$O93:$O$181,"R"),0)</f>
        <v>275000</v>
      </c>
      <c r="L92" s="72">
        <f>IF($O92="A",SUMIFS(L93:L$181,$A93:$A$181,LEFT($A92,LEN($A92))&amp;"*",$O93:$O$181,"R"),0)</f>
        <v>0</v>
      </c>
      <c r="M92" s="72">
        <f>IF($O92="A",SUMIFS(M93:M$181,$A93:$A$181,LEFT($A92,LEN($A92))&amp;"*",$O93:$O$181,"R"),0)</f>
        <v>0</v>
      </c>
      <c r="N92" s="72">
        <f>IF($O92="A",SUMIFS(N93:N$181,$A93:$A$181,LEFT($A92,LEN($A92))&amp;"*",$O93:$O$181,"R"),0)</f>
        <v>0</v>
      </c>
      <c r="O92" s="56" t="str">
        <f t="shared" si="16"/>
        <v>A</v>
      </c>
      <c r="P92" s="56">
        <f t="shared" si="17"/>
        <v>3</v>
      </c>
      <c r="Q92" s="57" t="str">
        <f t="shared" si="9"/>
        <v>SI</v>
      </c>
      <c r="R92" s="58">
        <v>1</v>
      </c>
      <c r="S92" s="59" t="s">
        <v>21</v>
      </c>
      <c r="T92" s="6"/>
      <c r="U92" s="60">
        <f t="shared" si="10"/>
        <v>0</v>
      </c>
      <c r="V92" s="61">
        <f t="shared" si="11"/>
        <v>0</v>
      </c>
      <c r="W92" s="62">
        <f t="shared" si="12"/>
        <v>275000</v>
      </c>
      <c r="X92" s="61">
        <f t="shared" si="13"/>
        <v>0</v>
      </c>
      <c r="Y92" s="63">
        <f t="shared" si="14"/>
        <v>275000</v>
      </c>
      <c r="Z92" s="64">
        <f t="shared" si="15"/>
        <v>0</v>
      </c>
      <c r="AA92" s="54"/>
      <c r="AB92" s="54"/>
      <c r="AC92" s="54"/>
      <c r="AD92" s="54"/>
      <c r="AE92" s="54"/>
      <c r="AF92" s="54"/>
    </row>
    <row r="93" spans="1:32" s="65" customFormat="1" ht="15.75" customHeight="1" x14ac:dyDescent="0.25">
      <c r="A93" s="66" t="s">
        <v>113</v>
      </c>
      <c r="B93" s="66"/>
      <c r="C93" s="67" t="str">
        <f>IFERROR(INDEX('[1]Balanza Egresos'!A$1:C$65536,MATCH(A93,'[1]Balanza Egresos'!A$1:A$65536,0),2),"SIN CUENTA")</f>
        <v>SOFTWARE INVERSIONES</v>
      </c>
      <c r="D93" s="68">
        <f>IF($O93="A",SUMIFS(D94:D$181,$A94:$A$181,LEFT($A93,LEN($A93))&amp;"*",$O94:$O$181,"R"),SUMIFS('[1]Balanza Egresos'!$C$1:$C$65536,'[1]Balanza Egresos'!$A$1:$A$65536,$A93))</f>
        <v>0</v>
      </c>
      <c r="E93" s="68">
        <f>IF($O93="A",SUMIFS(E94:E$181,$A94:$A$181,LEFT($A93,LEN($A93))&amp;"*",$O94:$O$181,"R"),((H93/[1]Parametros!$E$12)*12)+$I93)</f>
        <v>0</v>
      </c>
      <c r="F93" s="52">
        <f>IF($O93="A",SUMIFS(F94:F$181,$A94:$A$181,LEFT($A93,LEN($A93))&amp;"*",$O94:$O$181,"R"),K93+L93+M93+N93)</f>
        <v>210000</v>
      </c>
      <c r="G93" s="74"/>
      <c r="H93" s="71">
        <f>IF($O93="A",SUMIFS(H94:H$181,$A94:$A$181,LEFT($A93,$P93)&amp;"*",$O94:$O$181,"R"),SUMIFS('[1]Balanza Egresos'!$D$1:$D$65536,'[1]Balanza Egresos'!$A$1:$A$65536,$A93))</f>
        <v>0</v>
      </c>
      <c r="I93" s="71"/>
      <c r="J93" s="54"/>
      <c r="K93" s="72">
        <f>IF($O93="A",SUMIFS(K94:K$181,$A94:$A$181,LEFT($A93,LEN($A93))&amp;"*",$O94:$O$181,"R"),0)</f>
        <v>210000</v>
      </c>
      <c r="L93" s="72">
        <f>IF($O93="A",SUMIFS(L94:L$181,$A94:$A$181,LEFT($A93,LEN($A93))&amp;"*",$O94:$O$181,"R"),0)</f>
        <v>0</v>
      </c>
      <c r="M93" s="72">
        <f>IF($O93="A",SUMIFS(M94:M$181,$A94:$A$181,LEFT($A93,LEN($A93))&amp;"*",$O94:$O$181,"R"),0)</f>
        <v>0</v>
      </c>
      <c r="N93" s="72">
        <f>IF($O93="A",SUMIFS(N94:N$181,$A94:$A$181,LEFT($A93,LEN($A93))&amp;"*",$O94:$O$181,"R"),0)</f>
        <v>0</v>
      </c>
      <c r="O93" s="56" t="str">
        <f t="shared" si="16"/>
        <v>A</v>
      </c>
      <c r="P93" s="56">
        <f t="shared" si="17"/>
        <v>4</v>
      </c>
      <c r="Q93" s="57" t="str">
        <f t="shared" si="9"/>
        <v>SI</v>
      </c>
      <c r="R93" s="58">
        <v>1</v>
      </c>
      <c r="S93" s="59">
        <v>2</v>
      </c>
      <c r="T93" s="6"/>
      <c r="U93" s="60">
        <f t="shared" si="10"/>
        <v>0</v>
      </c>
      <c r="V93" s="61">
        <f t="shared" si="11"/>
        <v>0</v>
      </c>
      <c r="W93" s="62">
        <f t="shared" si="12"/>
        <v>210000</v>
      </c>
      <c r="X93" s="61">
        <f t="shared" si="13"/>
        <v>0</v>
      </c>
      <c r="Y93" s="63">
        <f t="shared" si="14"/>
        <v>210000</v>
      </c>
      <c r="Z93" s="64">
        <f t="shared" si="15"/>
        <v>0</v>
      </c>
      <c r="AA93" s="54"/>
      <c r="AB93" s="54"/>
      <c r="AC93" s="54"/>
      <c r="AD93" s="54"/>
      <c r="AE93" s="54"/>
      <c r="AF93" s="54"/>
    </row>
    <row r="94" spans="1:32" s="65" customFormat="1" ht="15" x14ac:dyDescent="0.25">
      <c r="A94" s="66" t="s">
        <v>114</v>
      </c>
      <c r="B94" s="66"/>
      <c r="C94" s="67" t="str">
        <f>IFERROR(INDEX('[1]Balanza Egresos'!A$1:C$65536,MATCH(A94,'[1]Balanza Egresos'!A$1:A$65536,0),2),"SIN CUENTA")</f>
        <v>EQUIPO DE COMPUTACION INVERSIONES</v>
      </c>
      <c r="D94" s="68">
        <f>IF($O94="A",SUMIFS(D95:D$181,$A95:$A$181,LEFT($A94,LEN($A94))&amp;"*",$O95:$O$181,"R"),SUMIFS('[1]Balanza Egresos'!$C$1:$C$65536,'[1]Balanza Egresos'!$A$1:$A$65536,$A94))</f>
        <v>0</v>
      </c>
      <c r="E94" s="68">
        <f>IF($O94="A",SUMIFS(E95:E$181,$A95:$A$181,LEFT($A94,LEN($A94))&amp;"*",$O95:$O$181,"R"),((H94/[1]Parametros!$E$12)*12)+$I94)</f>
        <v>0</v>
      </c>
      <c r="F94" s="52">
        <f>IF($O94="A",SUMIFS(F95:F$181,$A95:$A$181,LEFT($A94,LEN($A94))&amp;"*",$O95:$O$181,"R"),K94+L94+M94+N94)</f>
        <v>210000</v>
      </c>
      <c r="G94" s="74" t="s">
        <v>115</v>
      </c>
      <c r="H94" s="71">
        <f>IF($O94="A",SUMIFS(H95:H$181,$A95:$A$181,LEFT($A94,$P94)&amp;"*",$O95:$O$181,"R"),SUMIFS('[1]Balanza Egresos'!$E$1:$E$65536,'[1]Balanza Egresos'!$A$1:$A$65536,$A94))</f>
        <v>0</v>
      </c>
      <c r="I94" s="71"/>
      <c r="J94" s="54"/>
      <c r="K94" s="72">
        <v>210000</v>
      </c>
      <c r="L94" s="72"/>
      <c r="M94" s="72"/>
      <c r="N94" s="72"/>
      <c r="O94" s="56" t="str">
        <f t="shared" si="16"/>
        <v>R</v>
      </c>
      <c r="P94" s="56">
        <f t="shared" si="17"/>
        <v>5</v>
      </c>
      <c r="Q94" s="57" t="str">
        <f t="shared" si="9"/>
        <v>SI</v>
      </c>
      <c r="R94" s="58">
        <v>1</v>
      </c>
      <c r="S94" s="59">
        <v>2</v>
      </c>
      <c r="T94" s="6"/>
      <c r="U94" s="60">
        <f t="shared" si="10"/>
        <v>0</v>
      </c>
      <c r="V94" s="61">
        <f t="shared" si="11"/>
        <v>0</v>
      </c>
      <c r="W94" s="62">
        <f t="shared" si="12"/>
        <v>210000</v>
      </c>
      <c r="X94" s="61">
        <f t="shared" si="13"/>
        <v>0</v>
      </c>
      <c r="Y94" s="63">
        <f t="shared" si="14"/>
        <v>210000</v>
      </c>
      <c r="Z94" s="64">
        <f t="shared" si="15"/>
        <v>0</v>
      </c>
      <c r="AA94" s="54"/>
      <c r="AB94" s="54"/>
      <c r="AC94" s="54"/>
      <c r="AD94" s="54"/>
      <c r="AE94" s="54"/>
      <c r="AF94" s="54"/>
    </row>
    <row r="95" spans="1:32" s="65" customFormat="1" ht="15.75" customHeight="1" x14ac:dyDescent="0.25">
      <c r="A95" s="66" t="s">
        <v>116</v>
      </c>
      <c r="B95" s="66"/>
      <c r="C95" s="67" t="str">
        <f>IFERROR(INDEX('[1]Balanza Egresos'!A$1:C$65536,MATCH(A95,'[1]Balanza Egresos'!A$1:A$65536,0),2),"SIN CUENTA")</f>
        <v>PATENTES, MARGAS Y DERECHOS INVERSIONES</v>
      </c>
      <c r="D95" s="68">
        <f>IF($O95="A",SUMIFS(D96:D$181,$A96:$A$181,LEFT($A95,LEN($A95))&amp;"*",$O96:$O$181,"R"),SUMIFS('[1]Balanza Egresos'!$C$1:$C$65536,'[1]Balanza Egresos'!$A$1:$A$65536,$A95))</f>
        <v>0</v>
      </c>
      <c r="E95" s="68">
        <f>IF($O95="A",SUMIFS(E96:E$181,$A96:$A$181,LEFT($A95,LEN($A95))&amp;"*",$O96:$O$181,"R"),((H95/[1]Parametros!$E$12)*12)+$I95)</f>
        <v>0</v>
      </c>
      <c r="F95" s="52">
        <f>IF($O95="A",SUMIFS(F96:F$181,$A96:$A$181,LEFT($A95,LEN($A95))&amp;"*",$O96:$O$181,"R"),K95+L95+M95+N95)</f>
        <v>0</v>
      </c>
      <c r="G95" s="74"/>
      <c r="H95" s="68">
        <f>IF($O95="A",SUMIFS(H96:H$181,$A96:$A$181,LEFT($A95,$P95)&amp;"*",$O96:$O$181,"R"),SUMIFS('[1]Balanza Egresos'!$D$1:$D$65536,'[1]Balanza Egresos'!$A$1:$A$65536,$A95))</f>
        <v>0</v>
      </c>
      <c r="I95" s="68">
        <f>I96+I98+I102+I105+I108</f>
        <v>0</v>
      </c>
      <c r="J95" s="54"/>
      <c r="K95" s="72">
        <f>IF($O95="A",SUMIFS(K96:K$181,$A96:$A$181,LEFT($A95,LEN($A95))&amp;"*",$O96:$O$181,"R"),0)</f>
        <v>0</v>
      </c>
      <c r="L95" s="72">
        <f>IF($O95="A",SUMIFS(L96:L$181,$A96:$A$181,LEFT($A95,LEN($A95))&amp;"*",$O96:$O$181,"R"),0)</f>
        <v>0</v>
      </c>
      <c r="M95" s="72">
        <f>IF($O95="A",SUMIFS(M96:M$181,$A96:$A$181,LEFT($A95,LEN($A95))&amp;"*",$O96:$O$181,"R"),0)</f>
        <v>0</v>
      </c>
      <c r="N95" s="72">
        <f>IF($O95="A",SUMIFS(N96:N$181,$A96:$A$181,LEFT($A95,LEN($A95))&amp;"*",$O96:$O$181,"R"),0)</f>
        <v>0</v>
      </c>
      <c r="O95" s="56" t="str">
        <f t="shared" si="16"/>
        <v>A</v>
      </c>
      <c r="P95" s="56">
        <f t="shared" si="17"/>
        <v>4</v>
      </c>
      <c r="Q95" s="57" t="str">
        <f t="shared" si="9"/>
        <v>NO</v>
      </c>
      <c r="R95" s="58">
        <v>1</v>
      </c>
      <c r="S95" s="59" t="s">
        <v>21</v>
      </c>
      <c r="T95" s="6"/>
      <c r="U95" s="60">
        <f t="shared" si="10"/>
        <v>0</v>
      </c>
      <c r="V95" s="61">
        <f t="shared" si="11"/>
        <v>0</v>
      </c>
      <c r="W95" s="62">
        <f t="shared" si="12"/>
        <v>0</v>
      </c>
      <c r="X95" s="61">
        <f t="shared" si="13"/>
        <v>0</v>
      </c>
      <c r="Y95" s="63">
        <f t="shared" si="14"/>
        <v>0</v>
      </c>
      <c r="Z95" s="64">
        <f t="shared" si="15"/>
        <v>0</v>
      </c>
      <c r="AA95" s="54"/>
      <c r="AB95" s="54"/>
      <c r="AC95" s="54"/>
      <c r="AD95" s="54"/>
      <c r="AE95" s="54"/>
      <c r="AF95" s="54"/>
    </row>
    <row r="96" spans="1:32" s="65" customFormat="1" ht="15.75" customHeight="1" x14ac:dyDescent="0.25">
      <c r="A96" s="66" t="s">
        <v>117</v>
      </c>
      <c r="B96" s="66"/>
      <c r="C96" s="67" t="str">
        <f>IFERROR(INDEX('[1]Balanza Egresos'!A$1:C$65536,MATCH(A96,'[1]Balanza Egresos'!A$1:A$65536,0),2),"SIN CUENTA")</f>
        <v>PATENTES INVERSIONES</v>
      </c>
      <c r="D96" s="68">
        <f>IF($O96="A",SUMIFS(D97:D$181,$A97:$A$181,LEFT($A96,LEN($A96))&amp;"*",$O97:$O$181,"R"),SUMIFS('[1]Balanza Egresos'!$C$1:$C$65536,'[1]Balanza Egresos'!$A$1:$A$65536,$A96))</f>
        <v>0</v>
      </c>
      <c r="E96" s="68">
        <f>IF($O96="A",SUMIFS(E97:E$181,$A97:$A$181,LEFT($A96,LEN($A96))&amp;"*",$O97:$O$181,"R"),((H96/[1]Parametros!$E$12)*12)+$I96)</f>
        <v>0</v>
      </c>
      <c r="F96" s="52">
        <f>IF($O96="A",SUMIFS(F97:F$181,$A97:$A$181,LEFT($A96,LEN($A96))&amp;"*",$O97:$O$181,"R"),K96+L96+M96+N96)</f>
        <v>0</v>
      </c>
      <c r="G96" s="74"/>
      <c r="H96" s="68">
        <f>IF($O96="A",SUMIFS(H97:H$181,$A97:$A$181,LEFT($A96,$P96)&amp;"*",$O97:$O$181,"R"),SUMIFS('[1]Balanza Egresos'!$E$1:$E$65536,'[1]Balanza Egresos'!$A$1:$A$65536,$A96))</f>
        <v>0</v>
      </c>
      <c r="I96" s="68">
        <f>I97</f>
        <v>0</v>
      </c>
      <c r="J96" s="54"/>
      <c r="K96" s="72"/>
      <c r="L96" s="72"/>
      <c r="M96" s="72"/>
      <c r="N96" s="72"/>
      <c r="O96" s="56" t="str">
        <f t="shared" si="16"/>
        <v>R</v>
      </c>
      <c r="P96" s="56">
        <f t="shared" si="17"/>
        <v>5</v>
      </c>
      <c r="Q96" s="57" t="str">
        <f t="shared" si="9"/>
        <v>NO</v>
      </c>
      <c r="R96" s="58">
        <v>1</v>
      </c>
      <c r="S96" s="59" t="s">
        <v>21</v>
      </c>
      <c r="T96" s="6"/>
      <c r="U96" s="60">
        <f t="shared" si="10"/>
        <v>0</v>
      </c>
      <c r="V96" s="61">
        <f t="shared" si="11"/>
        <v>0</v>
      </c>
      <c r="W96" s="62">
        <f t="shared" si="12"/>
        <v>0</v>
      </c>
      <c r="X96" s="61">
        <f t="shared" si="13"/>
        <v>0</v>
      </c>
      <c r="Y96" s="63">
        <f t="shared" si="14"/>
        <v>0</v>
      </c>
      <c r="Z96" s="64">
        <f t="shared" si="15"/>
        <v>0</v>
      </c>
      <c r="AA96" s="54"/>
      <c r="AB96" s="54"/>
      <c r="AC96" s="54"/>
      <c r="AD96" s="54"/>
      <c r="AE96" s="54"/>
      <c r="AF96" s="54"/>
    </row>
    <row r="97" spans="1:32" s="65" customFormat="1" ht="15.75" customHeight="1" x14ac:dyDescent="0.25">
      <c r="A97" s="66" t="s">
        <v>118</v>
      </c>
      <c r="B97" s="66"/>
      <c r="C97" s="67" t="str">
        <f>IFERROR(INDEX('[1]Balanza Egresos'!A$1:C$65536,MATCH(A97,'[1]Balanza Egresos'!A$1:A$65536,0),2),"SIN CUENTA")</f>
        <v>MARCAS INVERSIONES</v>
      </c>
      <c r="D97" s="68">
        <f>IF($O97="A",SUMIFS(D98:D$181,$A98:$A$181,LEFT($A97,LEN($A97))&amp;"*",$O98:$O$181,"R"),SUMIFS('[1]Balanza Egresos'!$C$1:$C$65536,'[1]Balanza Egresos'!$A$1:$A$65536,$A97))</f>
        <v>0</v>
      </c>
      <c r="E97" s="68">
        <f>IF($O97="A",SUMIFS(E98:E$181,$A98:$A$181,LEFT($A97,LEN($A97))&amp;"*",$O98:$O$181,"R"),((H97/[1]Parametros!$E$12)*12)+$I97)</f>
        <v>0</v>
      </c>
      <c r="F97" s="52">
        <f>IF($O97="A",SUMIFS(F98:F$181,$A98:$A$181,LEFT($A97,LEN($A97))&amp;"*",$O98:$O$181,"R"),K97+L97+M97+N97)</f>
        <v>0</v>
      </c>
      <c r="G97" s="74"/>
      <c r="H97" s="68">
        <f>IF($O97="A",SUMIFS(H98:H$181,$A98:$A$181,LEFT($A97,$P97)&amp;"*",$O98:$O$181,"R"),SUMIFS('[1]Balanza Egresos'!$E$1:$E$65536,'[1]Balanza Egresos'!$A$1:$A$65536,$A97))</f>
        <v>0</v>
      </c>
      <c r="I97" s="71"/>
      <c r="J97" s="54"/>
      <c r="K97" s="72"/>
      <c r="L97" s="72"/>
      <c r="M97" s="72"/>
      <c r="N97" s="72"/>
      <c r="O97" s="56" t="str">
        <f t="shared" si="16"/>
        <v>R</v>
      </c>
      <c r="P97" s="56">
        <f t="shared" si="17"/>
        <v>5</v>
      </c>
      <c r="Q97" s="57" t="str">
        <f t="shared" si="9"/>
        <v>NO</v>
      </c>
      <c r="R97" s="58">
        <v>1</v>
      </c>
      <c r="S97" s="59">
        <v>2</v>
      </c>
      <c r="T97" s="6"/>
      <c r="U97" s="60">
        <f t="shared" si="10"/>
        <v>0</v>
      </c>
      <c r="V97" s="61">
        <f t="shared" si="11"/>
        <v>0</v>
      </c>
      <c r="W97" s="62">
        <f t="shared" si="12"/>
        <v>0</v>
      </c>
      <c r="X97" s="61">
        <f t="shared" si="13"/>
        <v>0</v>
      </c>
      <c r="Y97" s="63">
        <f t="shared" si="14"/>
        <v>0</v>
      </c>
      <c r="Z97" s="64">
        <f t="shared" si="15"/>
        <v>0</v>
      </c>
      <c r="AA97" s="54"/>
      <c r="AB97" s="54"/>
      <c r="AC97" s="54"/>
      <c r="AD97" s="54"/>
      <c r="AE97" s="54"/>
      <c r="AF97" s="54"/>
    </row>
    <row r="98" spans="1:32" s="65" customFormat="1" ht="15.75" customHeight="1" x14ac:dyDescent="0.25">
      <c r="A98" s="66" t="s">
        <v>119</v>
      </c>
      <c r="B98" s="66"/>
      <c r="C98" s="67" t="str">
        <f>IFERROR(INDEX('[1]Balanza Egresos'!A$1:C$65536,MATCH(A98,'[1]Balanza Egresos'!A$1:A$65536,0),2),"SIN CUENTA")</f>
        <v>DERECHOS INVERSIONES</v>
      </c>
      <c r="D98" s="68">
        <f>IF($O98="A",SUMIFS(D99:D$181,$A99:$A$181,LEFT($A98,LEN($A98))&amp;"*",$O99:$O$181,"R"),SUMIFS('[1]Balanza Egresos'!$C$1:$C$65536,'[1]Balanza Egresos'!$A$1:$A$65536,$A98))</f>
        <v>0</v>
      </c>
      <c r="E98" s="68">
        <f>IF($O98="A",SUMIFS(E99:E$181,$A99:$A$181,LEFT($A98,LEN($A98))&amp;"*",$O99:$O$181,"R"),((H98/[1]Parametros!$E$12)*12)+$I98)</f>
        <v>0</v>
      </c>
      <c r="F98" s="52">
        <f>IF($O98="A",SUMIFS(F99:F$181,$A99:$A$181,LEFT($A98,LEN($A98))&amp;"*",$O99:$O$181,"R"),K98+L98+M98+N98)</f>
        <v>0</v>
      </c>
      <c r="G98" s="74"/>
      <c r="H98" s="68">
        <f>IF($O98="A",SUMIFS(H99:H$181,$A99:$A$181,LEFT($A98,$P98)&amp;"*",$O99:$O$181,"R"),SUMIFS('[1]Balanza Egresos'!$E$1:$E$65536,'[1]Balanza Egresos'!$A$1:$A$65536,$A98))</f>
        <v>0</v>
      </c>
      <c r="I98" s="68">
        <f>SUM(I99:I101)</f>
        <v>0</v>
      </c>
      <c r="J98" s="54"/>
      <c r="K98" s="72"/>
      <c r="L98" s="72"/>
      <c r="M98" s="72"/>
      <c r="N98" s="72"/>
      <c r="O98" s="56" t="str">
        <f t="shared" si="16"/>
        <v>R</v>
      </c>
      <c r="P98" s="56">
        <f t="shared" si="17"/>
        <v>5</v>
      </c>
      <c r="Q98" s="57" t="str">
        <f t="shared" si="9"/>
        <v>NO</v>
      </c>
      <c r="R98" s="58">
        <v>1</v>
      </c>
      <c r="S98" s="59" t="s">
        <v>21</v>
      </c>
      <c r="T98" s="6"/>
      <c r="U98" s="60">
        <f t="shared" si="10"/>
        <v>0</v>
      </c>
      <c r="V98" s="61">
        <f t="shared" si="11"/>
        <v>0</v>
      </c>
      <c r="W98" s="62">
        <f t="shared" si="12"/>
        <v>0</v>
      </c>
      <c r="X98" s="61">
        <f t="shared" si="13"/>
        <v>0</v>
      </c>
      <c r="Y98" s="63">
        <f t="shared" si="14"/>
        <v>0</v>
      </c>
      <c r="Z98" s="64">
        <f t="shared" si="15"/>
        <v>0</v>
      </c>
      <c r="AA98" s="54"/>
      <c r="AB98" s="54"/>
      <c r="AC98" s="54"/>
      <c r="AD98" s="54"/>
      <c r="AE98" s="54"/>
      <c r="AF98" s="54"/>
    </row>
    <row r="99" spans="1:32" s="65" customFormat="1" ht="15.75" customHeight="1" x14ac:dyDescent="0.25">
      <c r="A99" s="66" t="s">
        <v>120</v>
      </c>
      <c r="B99" s="66"/>
      <c r="C99" s="67" t="str">
        <f>IFERROR(INDEX('[1]Balanza Egresos'!A$1:C$65536,MATCH(A99,'[1]Balanza Egresos'!A$1:A$65536,0),2),"SIN CUENTA")</f>
        <v>CONCESIONES Y FRANQUICIAS INVERSIONES</v>
      </c>
      <c r="D99" s="68">
        <f>IF($O99="A",SUMIFS(D100:D$181,$A100:$A$181,LEFT($A99,LEN($A99))&amp;"*",$O100:$O$181,"R"),SUMIFS('[1]Balanza Egresos'!$C$1:$C$65536,'[1]Balanza Egresos'!$A$1:$A$65536,$A99))</f>
        <v>0</v>
      </c>
      <c r="E99" s="68">
        <f>IF($O99="A",SUMIFS(E100:E$181,$A100:$A$181,LEFT($A99,LEN($A99))&amp;"*",$O100:$O$181,"R"),((H99/[1]Parametros!$E$12)*12)+$I99)</f>
        <v>0</v>
      </c>
      <c r="F99" s="52">
        <f>IF($O99="A",SUMIFS(F100:F$181,$A100:$A$181,LEFT($A99,LEN($A99))&amp;"*",$O100:$O$181,"R"),K99+L99+M99+N99)</f>
        <v>0</v>
      </c>
      <c r="G99" s="74"/>
      <c r="H99" s="71">
        <f>IF($O99="A",SUMIFS(H100:H$181,$A100:$A$181,LEFT($A99,$P99)&amp;"*",$O100:$O$181,"R"),SUMIFS('[1]Balanza Egresos'!$D$1:$D$65536,'[1]Balanza Egresos'!$A$1:$A$65536,$A99))</f>
        <v>0</v>
      </c>
      <c r="I99" s="71"/>
      <c r="J99" s="54"/>
      <c r="K99" s="72">
        <f>IF($O99="A",SUMIFS(K100:K$181,$A100:$A$181,LEFT($A99,LEN($A99))&amp;"*",$O100:$O$181,"R"),0)</f>
        <v>0</v>
      </c>
      <c r="L99" s="72">
        <f>IF($O99="A",SUMIFS(L100:L$181,$A100:$A$181,LEFT($A99,LEN($A99))&amp;"*",$O100:$O$181,"R"),0)</f>
        <v>0</v>
      </c>
      <c r="M99" s="72">
        <f>IF($O99="A",SUMIFS(M100:M$181,$A100:$A$181,LEFT($A99,LEN($A99))&amp;"*",$O100:$O$181,"R"),0)</f>
        <v>0</v>
      </c>
      <c r="N99" s="72">
        <f>IF($O99="A",SUMIFS(N100:N$181,$A100:$A$181,LEFT($A99,LEN($A99))&amp;"*",$O100:$O$181,"R"),0)</f>
        <v>0</v>
      </c>
      <c r="O99" s="56" t="str">
        <f t="shared" si="16"/>
        <v>A</v>
      </c>
      <c r="P99" s="56">
        <f t="shared" si="17"/>
        <v>4</v>
      </c>
      <c r="Q99" s="57" t="str">
        <f t="shared" si="9"/>
        <v>NO</v>
      </c>
      <c r="R99" s="58">
        <v>1</v>
      </c>
      <c r="S99" s="59">
        <v>2</v>
      </c>
      <c r="T99" s="6"/>
      <c r="U99" s="60">
        <f t="shared" si="10"/>
        <v>0</v>
      </c>
      <c r="V99" s="61">
        <f t="shared" si="11"/>
        <v>0</v>
      </c>
      <c r="W99" s="62">
        <f t="shared" si="12"/>
        <v>0</v>
      </c>
      <c r="X99" s="61">
        <f t="shared" si="13"/>
        <v>0</v>
      </c>
      <c r="Y99" s="63">
        <f t="shared" si="14"/>
        <v>0</v>
      </c>
      <c r="Z99" s="64">
        <f t="shared" si="15"/>
        <v>0</v>
      </c>
      <c r="AA99" s="54"/>
      <c r="AB99" s="54"/>
      <c r="AC99" s="54"/>
      <c r="AD99" s="54"/>
      <c r="AE99" s="54"/>
      <c r="AF99" s="54"/>
    </row>
    <row r="100" spans="1:32" s="65" customFormat="1" ht="15.75" customHeight="1" x14ac:dyDescent="0.25">
      <c r="A100" s="66" t="s">
        <v>121</v>
      </c>
      <c r="B100" s="66"/>
      <c r="C100" s="67" t="str">
        <f>IFERROR(INDEX('[1]Balanza Egresos'!A$1:C$65536,MATCH(A100,'[1]Balanza Egresos'!A$1:A$65536,0),2),"SIN CUENTA")</f>
        <v>CONCESIONES INVERSIONES</v>
      </c>
      <c r="D100" s="68">
        <f>IF($O100="A",SUMIFS(D101:D$181,$A101:$A$181,LEFT($A100,LEN($A100))&amp;"*",$O101:$O$181,"R"),SUMIFS('[1]Balanza Egresos'!$C$1:$C$65536,'[1]Balanza Egresos'!$A$1:$A$65536,$A100))</f>
        <v>0</v>
      </c>
      <c r="E100" s="68">
        <f>IF($O100="A",SUMIFS(E101:E$181,$A101:$A$181,LEFT($A100,LEN($A100))&amp;"*",$O101:$O$181,"R"),((H100/[1]Parametros!$E$12)*12)+$I100)</f>
        <v>0</v>
      </c>
      <c r="F100" s="52">
        <f>IF($O100="A",SUMIFS(F101:F$181,$A101:$A$181,LEFT($A100,LEN($A100))&amp;"*",$O101:$O$181,"R"),K100+L100+M100+N100)</f>
        <v>0</v>
      </c>
      <c r="G100" s="74"/>
      <c r="H100" s="71">
        <f>IF($O100="A",SUMIFS(H101:H$181,$A101:$A$181,LEFT($A100,$P100)&amp;"*",$O101:$O$181,"R"),SUMIFS('[1]Balanza Egresos'!$E$1:$E$65536,'[1]Balanza Egresos'!$A$1:$A$65536,$A100))</f>
        <v>0</v>
      </c>
      <c r="I100" s="71"/>
      <c r="J100" s="54"/>
      <c r="K100" s="72"/>
      <c r="L100" s="72"/>
      <c r="M100" s="72"/>
      <c r="N100" s="72"/>
      <c r="O100" s="56" t="str">
        <f t="shared" si="16"/>
        <v>R</v>
      </c>
      <c r="P100" s="56">
        <f t="shared" si="17"/>
        <v>5</v>
      </c>
      <c r="Q100" s="57" t="str">
        <f t="shared" si="9"/>
        <v>NO</v>
      </c>
      <c r="R100" s="58">
        <v>1</v>
      </c>
      <c r="S100" s="59">
        <v>2</v>
      </c>
      <c r="T100" s="6"/>
      <c r="U100" s="60">
        <f t="shared" si="10"/>
        <v>0</v>
      </c>
      <c r="V100" s="61">
        <f t="shared" si="11"/>
        <v>0</v>
      </c>
      <c r="W100" s="62">
        <f t="shared" si="12"/>
        <v>0</v>
      </c>
      <c r="X100" s="61">
        <f t="shared" si="13"/>
        <v>0</v>
      </c>
      <c r="Y100" s="63">
        <f t="shared" si="14"/>
        <v>0</v>
      </c>
      <c r="Z100" s="64">
        <f t="shared" si="15"/>
        <v>0</v>
      </c>
      <c r="AA100" s="54"/>
      <c r="AB100" s="54"/>
      <c r="AC100" s="54"/>
      <c r="AD100" s="54"/>
      <c r="AE100" s="54"/>
      <c r="AF100" s="54"/>
    </row>
    <row r="101" spans="1:32" s="65" customFormat="1" ht="15.75" customHeight="1" x14ac:dyDescent="0.25">
      <c r="A101" s="66" t="s">
        <v>122</v>
      </c>
      <c r="B101" s="66"/>
      <c r="C101" s="67" t="str">
        <f>IFERROR(INDEX('[1]Balanza Egresos'!A$1:C$65536,MATCH(A101,'[1]Balanza Egresos'!A$1:A$65536,0),2),"SIN CUENTA")</f>
        <v>FRANQUICIAS INVERSIONES</v>
      </c>
      <c r="D101" s="68">
        <f>IF($O101="A",SUMIFS(D102:D$181,$A102:$A$181,LEFT($A101,LEN($A101))&amp;"*",$O102:$O$181,"R"),SUMIFS('[1]Balanza Egresos'!$C$1:$C$65536,'[1]Balanza Egresos'!$A$1:$A$65536,$A101))</f>
        <v>0</v>
      </c>
      <c r="E101" s="68">
        <f>IF($O101="A",SUMIFS(E102:E$181,$A102:$A$181,LEFT($A101,LEN($A101))&amp;"*",$O102:$O$181,"R"),((H101/[1]Parametros!$E$12)*12)+$I101)</f>
        <v>0</v>
      </c>
      <c r="F101" s="52">
        <f>IF($O101="A",SUMIFS(F102:F$181,$A102:$A$181,LEFT($A101,LEN($A101))&amp;"*",$O102:$O$181,"R"),K101+L101+M101+N101)</f>
        <v>0</v>
      </c>
      <c r="G101" s="74"/>
      <c r="H101" s="71">
        <f>IF($O101="A",SUMIFS(H102:H$181,$A102:$A$181,LEFT($A101,$P101)&amp;"*",$O102:$O$181,"R"),SUMIFS('[1]Balanza Egresos'!$E$1:$E$65536,'[1]Balanza Egresos'!$A$1:$A$65536,$A101))</f>
        <v>0</v>
      </c>
      <c r="I101" s="71"/>
      <c r="J101" s="54"/>
      <c r="K101" s="72"/>
      <c r="L101" s="72"/>
      <c r="M101" s="72"/>
      <c r="N101" s="72"/>
      <c r="O101" s="56" t="str">
        <f t="shared" si="16"/>
        <v>R</v>
      </c>
      <c r="P101" s="56">
        <f t="shared" si="17"/>
        <v>5</v>
      </c>
      <c r="Q101" s="57" t="str">
        <f t="shared" si="9"/>
        <v>NO</v>
      </c>
      <c r="R101" s="58">
        <v>1</v>
      </c>
      <c r="S101" s="59">
        <v>2</v>
      </c>
      <c r="T101" s="6"/>
      <c r="U101" s="60">
        <f t="shared" si="10"/>
        <v>0</v>
      </c>
      <c r="V101" s="61">
        <f t="shared" si="11"/>
        <v>0</v>
      </c>
      <c r="W101" s="62">
        <f t="shared" si="12"/>
        <v>0</v>
      </c>
      <c r="X101" s="61">
        <f t="shared" si="13"/>
        <v>0</v>
      </c>
      <c r="Y101" s="63">
        <f t="shared" si="14"/>
        <v>0</v>
      </c>
      <c r="Z101" s="64">
        <f t="shared" si="15"/>
        <v>0</v>
      </c>
      <c r="AA101" s="54"/>
      <c r="AB101" s="54"/>
      <c r="AC101" s="54"/>
      <c r="AD101" s="54"/>
      <c r="AE101" s="54"/>
      <c r="AF101" s="54"/>
    </row>
    <row r="102" spans="1:32" s="65" customFormat="1" ht="15.75" customHeight="1" x14ac:dyDescent="0.25">
      <c r="A102" s="66" t="s">
        <v>123</v>
      </c>
      <c r="B102" s="66"/>
      <c r="C102" s="67" t="str">
        <f>IFERROR(INDEX('[1]Balanza Egresos'!A$1:C$65536,MATCH(A102,'[1]Balanza Egresos'!A$1:A$65536,0),2),"SIN CUENTA")</f>
        <v>LICENCIAS INVERSIONES</v>
      </c>
      <c r="D102" s="68">
        <f>IF($O102="A",SUMIFS(D103:D$181,$A103:$A$181,LEFT($A102,LEN($A102))&amp;"*",$O103:$O$181,"R"),SUMIFS('[1]Balanza Egresos'!$C$1:$C$65536,'[1]Balanza Egresos'!$A$1:$A$65536,$A102))</f>
        <v>0</v>
      </c>
      <c r="E102" s="68">
        <f>IF($O102="A",SUMIFS(E103:E$181,$A103:$A$181,LEFT($A102,LEN($A102))&amp;"*",$O103:$O$181,"R"),((H102/[1]Parametros!$E$12)*12)+$I102)</f>
        <v>0</v>
      </c>
      <c r="F102" s="52">
        <f>IF($O102="A",SUMIFS(F103:F$181,$A103:$A$181,LEFT($A102,LEN($A102))&amp;"*",$O103:$O$181,"R"),K102+L102+M102+N102)</f>
        <v>65000</v>
      </c>
      <c r="G102" s="74"/>
      <c r="H102" s="68">
        <f>IF($O102="A",SUMIFS(H103:H$181,$A103:$A$181,LEFT($A102,$P102)&amp;"*",$O103:$O$181,"R"),SUMIFS('[1]Balanza Egresos'!$D$1:$D$65536,'[1]Balanza Egresos'!$A$1:$A$65536,$A102))</f>
        <v>0</v>
      </c>
      <c r="I102" s="68">
        <f>SUM(I103:I104)</f>
        <v>0</v>
      </c>
      <c r="J102" s="54"/>
      <c r="K102" s="72">
        <f>IF($O102="A",SUMIFS(K103:K$181,$A103:$A$181,LEFT($A102,LEN($A102))&amp;"*",$O103:$O$181,"R"),0)</f>
        <v>65000</v>
      </c>
      <c r="L102" s="72">
        <f>IF($O102="A",SUMIFS(L103:L$181,$A103:$A$181,LEFT($A102,LEN($A102))&amp;"*",$O103:$O$181,"R"),0)</f>
        <v>0</v>
      </c>
      <c r="M102" s="72">
        <f>IF($O102="A",SUMIFS(M103:M$181,$A103:$A$181,LEFT($A102,LEN($A102))&amp;"*",$O103:$O$181,"R"),0)</f>
        <v>0</v>
      </c>
      <c r="N102" s="72">
        <f>IF($O102="A",SUMIFS(N103:N$181,$A103:$A$181,LEFT($A102,LEN($A102))&amp;"*",$O103:$O$181,"R"),0)</f>
        <v>0</v>
      </c>
      <c r="O102" s="56" t="str">
        <f t="shared" si="16"/>
        <v>A</v>
      </c>
      <c r="P102" s="56">
        <f t="shared" si="17"/>
        <v>4</v>
      </c>
      <c r="Q102" s="57" t="str">
        <f t="shared" si="9"/>
        <v>SI</v>
      </c>
      <c r="R102" s="58">
        <v>1</v>
      </c>
      <c r="S102" s="59" t="s">
        <v>21</v>
      </c>
      <c r="T102" s="6"/>
      <c r="U102" s="60">
        <f t="shared" si="10"/>
        <v>0</v>
      </c>
      <c r="V102" s="61">
        <f t="shared" si="11"/>
        <v>0</v>
      </c>
      <c r="W102" s="62">
        <f t="shared" si="12"/>
        <v>65000</v>
      </c>
      <c r="X102" s="61">
        <f t="shared" si="13"/>
        <v>0</v>
      </c>
      <c r="Y102" s="63">
        <f t="shared" si="14"/>
        <v>65000</v>
      </c>
      <c r="Z102" s="64">
        <f t="shared" si="15"/>
        <v>0</v>
      </c>
      <c r="AA102" s="54"/>
      <c r="AB102" s="54"/>
      <c r="AC102" s="54"/>
      <c r="AD102" s="54"/>
      <c r="AE102" s="54"/>
      <c r="AF102" s="54"/>
    </row>
    <row r="103" spans="1:32" s="65" customFormat="1" ht="15.75" customHeight="1" x14ac:dyDescent="0.25">
      <c r="A103" s="66" t="s">
        <v>124</v>
      </c>
      <c r="B103" s="66"/>
      <c r="C103" s="67" t="str">
        <f>IFERROR(INDEX('[1]Balanza Egresos'!A$1:C$65536,MATCH(A103,'[1]Balanza Egresos'!A$1:A$65536,0),2),"SIN CUENTA")</f>
        <v>LICENCIAS INFORMATICAS E INTELECTUALES INVERSIONES</v>
      </c>
      <c r="D103" s="68">
        <f>IF($O103="A",SUMIFS(D104:D$181,$A104:$A$181,LEFT($A103,LEN($A103))&amp;"*",$O104:$O$181,"R"),SUMIFS('[1]Balanza Egresos'!$C$1:$C$65536,'[1]Balanza Egresos'!$A$1:$A$65536,$A103))</f>
        <v>0</v>
      </c>
      <c r="E103" s="68">
        <f>IF($O103="A",SUMIFS(E104:E$181,$A104:$A$181,LEFT($A103,LEN($A103))&amp;"*",$O104:$O$181,"R"),((H103/[1]Parametros!$E$12)*12)+$I103)</f>
        <v>0</v>
      </c>
      <c r="F103" s="52">
        <f>IF($O103="A",SUMIFS(F104:F$181,$A104:$A$181,LEFT($A103,LEN($A103))&amp;"*",$O104:$O$181,"R"),K103+L103+M103+N103)</f>
        <v>65000</v>
      </c>
      <c r="G103" s="74" t="s">
        <v>125</v>
      </c>
      <c r="H103" s="71">
        <f>IF($O103="A",SUMIFS(H104:H$181,$A104:$A$181,LEFT($A103,$P103)&amp;"*",$O104:$O$181,"R"),SUMIFS('[1]Balanza Egresos'!$E$1:$E$65536,'[1]Balanza Egresos'!$A$1:$A$65536,$A103))</f>
        <v>0</v>
      </c>
      <c r="I103" s="71"/>
      <c r="J103" s="54"/>
      <c r="K103" s="72">
        <v>65000</v>
      </c>
      <c r="L103" s="72"/>
      <c r="M103" s="72"/>
      <c r="N103" s="72"/>
      <c r="O103" s="56" t="str">
        <f t="shared" si="16"/>
        <v>R</v>
      </c>
      <c r="P103" s="56">
        <f t="shared" si="17"/>
        <v>5</v>
      </c>
      <c r="Q103" s="57" t="str">
        <f t="shared" si="9"/>
        <v>SI</v>
      </c>
      <c r="R103" s="58">
        <v>1</v>
      </c>
      <c r="S103" s="59">
        <v>2</v>
      </c>
      <c r="T103" s="6"/>
      <c r="U103" s="60">
        <f t="shared" si="10"/>
        <v>0</v>
      </c>
      <c r="V103" s="61">
        <f t="shared" si="11"/>
        <v>0</v>
      </c>
      <c r="W103" s="62">
        <f t="shared" si="12"/>
        <v>65000</v>
      </c>
      <c r="X103" s="61">
        <f t="shared" si="13"/>
        <v>0</v>
      </c>
      <c r="Y103" s="63">
        <f t="shared" si="14"/>
        <v>65000</v>
      </c>
      <c r="Z103" s="64">
        <f t="shared" si="15"/>
        <v>0</v>
      </c>
      <c r="AA103" s="54"/>
      <c r="AB103" s="54"/>
      <c r="AC103" s="54"/>
      <c r="AD103" s="54"/>
      <c r="AE103" s="54"/>
      <c r="AF103" s="54"/>
    </row>
    <row r="104" spans="1:32" s="65" customFormat="1" ht="15.75" customHeight="1" x14ac:dyDescent="0.25">
      <c r="A104" s="66" t="s">
        <v>126</v>
      </c>
      <c r="B104" s="66"/>
      <c r="C104" s="67" t="str">
        <f>IFERROR(INDEX('[1]Balanza Egresos'!A$1:C$65536,MATCH(A104,'[1]Balanza Egresos'!A$1:A$65536,0),2),"SIN CUENTA")</f>
        <v>LICENCIAS INDUSTRIALES, COMERCIALES Y OTRAS INVERSIONES</v>
      </c>
      <c r="D104" s="68">
        <f>IF($O104="A",SUMIFS(D105:D$181,$A105:$A$181,LEFT($A104,LEN($A104))&amp;"*",$O105:$O$181,"R"),SUMIFS('[1]Balanza Egresos'!$C$1:$C$65536,'[1]Balanza Egresos'!$A$1:$A$65536,$A104))</f>
        <v>0</v>
      </c>
      <c r="E104" s="68">
        <f>IF($O104="A",SUMIFS(E105:E$181,$A105:$A$181,LEFT($A104,LEN($A104))&amp;"*",$O105:$O$181,"R"),((H104/[1]Parametros!$E$12)*12)+$I104)</f>
        <v>0</v>
      </c>
      <c r="F104" s="52">
        <f>IF($O104="A",SUMIFS(F105:F$181,$A105:$A$181,LEFT($A104,LEN($A104))&amp;"*",$O105:$O$181,"R"),K104+L104+M104+N104)</f>
        <v>0</v>
      </c>
      <c r="G104" s="74"/>
      <c r="H104" s="71">
        <f>IF($O104="A",SUMIFS(H105:H$181,$A105:$A$181,LEFT($A104,$P104)&amp;"*",$O105:$O$181,"R"),SUMIFS('[1]Balanza Egresos'!$E$1:$E$65536,'[1]Balanza Egresos'!$A$1:$A$65536,$A104))</f>
        <v>0</v>
      </c>
      <c r="I104" s="71"/>
      <c r="J104" s="54"/>
      <c r="K104" s="72"/>
      <c r="L104" s="72"/>
      <c r="M104" s="72"/>
      <c r="N104" s="72"/>
      <c r="O104" s="56" t="str">
        <f t="shared" si="16"/>
        <v>R</v>
      </c>
      <c r="P104" s="56">
        <f t="shared" si="17"/>
        <v>5</v>
      </c>
      <c r="Q104" s="57" t="str">
        <f t="shared" si="9"/>
        <v>NO</v>
      </c>
      <c r="R104" s="58">
        <v>1</v>
      </c>
      <c r="S104" s="59">
        <v>2</v>
      </c>
      <c r="T104" s="6"/>
      <c r="U104" s="60">
        <f t="shared" si="10"/>
        <v>0</v>
      </c>
      <c r="V104" s="61">
        <f t="shared" si="11"/>
        <v>0</v>
      </c>
      <c r="W104" s="62">
        <f t="shared" si="12"/>
        <v>0</v>
      </c>
      <c r="X104" s="61">
        <f t="shared" si="13"/>
        <v>0</v>
      </c>
      <c r="Y104" s="63">
        <f t="shared" si="14"/>
        <v>0</v>
      </c>
      <c r="Z104" s="64">
        <f t="shared" si="15"/>
        <v>0</v>
      </c>
      <c r="AA104" s="54"/>
      <c r="AB104" s="54"/>
      <c r="AC104" s="54"/>
      <c r="AD104" s="54"/>
      <c r="AE104" s="54"/>
      <c r="AF104" s="54"/>
    </row>
    <row r="105" spans="1:32" s="65" customFormat="1" ht="15" x14ac:dyDescent="0.25">
      <c r="A105" s="66" t="s">
        <v>127</v>
      </c>
      <c r="B105" s="75"/>
      <c r="C105" s="76" t="str">
        <f>IFERROR(INDEX('[1]Balanza Egresos'!A$1:C$65536,MATCH(A105,'[1]Balanza Egresos'!A$1:A$65536,0),2),"SIN CUENTA")</f>
        <v>OTROS ACTIVOS INTANGIBLES INVERSIONES</v>
      </c>
      <c r="D105" s="68">
        <f>IF($O105="A",SUMIFS(D106:D$181,$A106:$A$181,LEFT($A105,LEN($A105))&amp;"*",$O106:$O$181,"R"),SUMIFS('[1]Balanza Egresos'!$C$1:$C$65536,'[1]Balanza Egresos'!$A$1:$A$65536,$A105))</f>
        <v>0</v>
      </c>
      <c r="E105" s="68">
        <f>IF($O105="A",SUMIFS(E106:E$181,$A106:$A$181,LEFT($A105,LEN($A105))&amp;"*",$O106:$O$181,"R"),((H105/[1]Parametros!$E$12)*12)+$I105)</f>
        <v>0</v>
      </c>
      <c r="F105" s="52">
        <f>IF($O105="A",SUMIFS(F106:F$181,$A106:$A$181,LEFT($A105,LEN($A105))&amp;"*",$O106:$O$181,"R"),K105+L105+M105+N105)</f>
        <v>0</v>
      </c>
      <c r="G105" s="74"/>
      <c r="H105" s="68">
        <f>IF($O105="A",SUMIFS(H106:H$181,$A106:$A$181,LEFT($A105,$P105)&amp;"*",$O106:$O$181,"R"),SUMIFS('[1]Balanza Egresos'!$D$1:$D$65536,'[1]Balanza Egresos'!$A$1:$A$65536,$A105))</f>
        <v>0</v>
      </c>
      <c r="I105" s="68">
        <f>SUM(I106:I107)</f>
        <v>0</v>
      </c>
      <c r="J105" s="54"/>
      <c r="K105" s="72">
        <f>IF($O105="A",SUMIFS(K106:K$181,$A106:$A$181,LEFT($A105,LEN($A105))&amp;"*",$O106:$O$181,"R"),0)</f>
        <v>0</v>
      </c>
      <c r="L105" s="72">
        <f>IF($O105="A",SUMIFS(L106:L$181,$A106:$A$181,LEFT($A105,LEN($A105))&amp;"*",$O106:$O$181,"R"),0)</f>
        <v>0</v>
      </c>
      <c r="M105" s="72">
        <f>IF($O105="A",SUMIFS(M106:M$181,$A106:$A$181,LEFT($A105,LEN($A105))&amp;"*",$O106:$O$181,"R"),0)</f>
        <v>0</v>
      </c>
      <c r="N105" s="72">
        <f>IF($O105="A",SUMIFS(N106:N$181,$A106:$A$181,LEFT($A105,LEN($A105))&amp;"*",$O106:$O$181,"R"),0)</f>
        <v>0</v>
      </c>
      <c r="O105" s="56" t="str">
        <f t="shared" si="16"/>
        <v>A</v>
      </c>
      <c r="P105" s="56">
        <f t="shared" si="17"/>
        <v>4</v>
      </c>
      <c r="Q105" s="57" t="str">
        <f t="shared" si="9"/>
        <v>NO</v>
      </c>
      <c r="R105" s="58">
        <v>1</v>
      </c>
      <c r="S105" s="59" t="s">
        <v>21</v>
      </c>
      <c r="T105" s="6"/>
      <c r="U105" s="60">
        <f t="shared" si="10"/>
        <v>0</v>
      </c>
      <c r="V105" s="61">
        <f t="shared" si="11"/>
        <v>0</v>
      </c>
      <c r="W105" s="62">
        <f t="shared" si="12"/>
        <v>0</v>
      </c>
      <c r="X105" s="61">
        <f t="shared" si="13"/>
        <v>0</v>
      </c>
      <c r="Y105" s="63">
        <f t="shared" si="14"/>
        <v>0</v>
      </c>
      <c r="Z105" s="64">
        <f t="shared" si="15"/>
        <v>0</v>
      </c>
      <c r="AA105" s="54"/>
      <c r="AB105" s="54"/>
      <c r="AC105" s="54"/>
      <c r="AD105" s="54"/>
      <c r="AE105" s="54"/>
      <c r="AF105" s="54"/>
    </row>
    <row r="106" spans="1:32" s="65" customFormat="1" ht="15" hidden="1" x14ac:dyDescent="0.25">
      <c r="A106" s="66" t="s">
        <v>128</v>
      </c>
      <c r="B106" s="75"/>
      <c r="C106" s="76" t="str">
        <f>IFERROR(INDEX('[1]Balanza Egresos'!A$1:C$65536,MATCH(A106,'[1]Balanza Egresos'!A$1:A$65536,0),2),"SIN CUENTA")</f>
        <v>SIN CUENTA</v>
      </c>
      <c r="D106" s="68">
        <f>IF($O106="A",SUMIFS(D107:D$181,$A107:$A$181,LEFT($A106,LEN($A106))&amp;"*",$O107:$O$181,"R"),SUMIFS('[1]Balanza Egresos'!$D$1:$D$65536,'[1]Balanza Egresos'!$A$1:$A$65536,$A106))</f>
        <v>0</v>
      </c>
      <c r="E106" s="68">
        <f>IF($O106="A",SUMIFS(E107:E$181,$A107:$A$181,LEFT($A106,LEN($A106))&amp;"*",$O107:$O$181,"R"),((H106/[1]Parametros!$E$12)*12)+$I106)</f>
        <v>0</v>
      </c>
      <c r="F106" s="52">
        <f>IF($O106="A",SUMIFS(F107:F$181,$A107:$A$181,LEFT($A106,LEN($A106))&amp;"*",$O107:$O$181,"R"),K106+L106+M106+N106)</f>
        <v>0</v>
      </c>
      <c r="G106" s="74"/>
      <c r="H106" s="68">
        <f>IF($O106="A",SUMIFS(H107:H$181,$A107:$A$181,LEFT($A106,$P106)&amp;"*",$O107:$O$181,"R"),SUMIFS('[1]Balanza Egresos'!$E$1:$E$65536,'[1]Balanza Egresos'!$A$1:$A$65536,$A106))</f>
        <v>0</v>
      </c>
      <c r="I106" s="68">
        <f>SUM(I107:I108)</f>
        <v>0</v>
      </c>
      <c r="J106" s="54"/>
      <c r="K106" s="72"/>
      <c r="L106" s="72"/>
      <c r="M106" s="72"/>
      <c r="N106" s="72"/>
      <c r="O106" s="56" t="s">
        <v>129</v>
      </c>
      <c r="P106" s="56">
        <f>IF(LEN(A106)=1,1,IF(LEN(A106)=3,2,IF(LEN(A106)=5,3,IF(LEN(A106)=7,4,IF(LEN(A106)=10,5,IF(LEN(A106)=14,6,IF(LEN(A106)=18,7,8)))))))</f>
        <v>5</v>
      </c>
      <c r="Q106" s="57" t="str">
        <f>IF(ABS(D106+E106+F106+H106)&gt;0,"SI","NO")</f>
        <v>NO</v>
      </c>
      <c r="R106" s="58">
        <v>2</v>
      </c>
      <c r="S106" s="59" t="s">
        <v>21</v>
      </c>
      <c r="T106" s="6"/>
      <c r="U106" s="60">
        <f>D106-E106</f>
        <v>0</v>
      </c>
      <c r="V106" s="61">
        <f>IF(D106=0,0,U106/D106)</f>
        <v>0</v>
      </c>
      <c r="W106" s="62">
        <f>F106-D106</f>
        <v>0</v>
      </c>
      <c r="X106" s="61">
        <f>IF(D106=0,0,W106/D106)</f>
        <v>0</v>
      </c>
      <c r="Y106" s="63">
        <f>+F106-E106</f>
        <v>0</v>
      </c>
      <c r="Z106" s="64">
        <f>IF(E106=0,0,Y106/E106)</f>
        <v>0</v>
      </c>
      <c r="AA106" s="54"/>
      <c r="AB106" s="54"/>
      <c r="AC106" s="54"/>
      <c r="AD106" s="54"/>
      <c r="AE106" s="54"/>
      <c r="AF106" s="54"/>
    </row>
    <row r="107" spans="1:32" s="65" customFormat="1" ht="15.75" hidden="1" customHeight="1" x14ac:dyDescent="0.25">
      <c r="A107" s="66"/>
      <c r="B107" s="66"/>
      <c r="C107" s="67" t="str">
        <f>IFERROR(INDEX('[1]Balanza Egresos'!A$1:C$65536,MATCH(A107,'[1]Balanza Egresos'!A$1:A$65536,0),2),"SIN CUENTA")</f>
        <v>SIN CUENTA</v>
      </c>
      <c r="D107" s="68">
        <f>IF($O107="A",SUMIFS(D108:D$181,$A108:$A$181,LEFT($A107,LEN($A107))&amp;"*",$O108:$O$181,"R"),SUMIFS('[1]Balanza Egresos'!$D$1:$D$65536,'[1]Balanza Egresos'!$A$1:$A$65536,$A107))</f>
        <v>0</v>
      </c>
      <c r="E107" s="68">
        <f>IF($O107="A",SUMIFS(E108:E$181,$A108:$A$181,LEFT($A107,LEN($A107))&amp;"*",$O108:$O$181,"R"),((H107/[1]Parametros!$E$12)*12)+$I107)</f>
        <v>0</v>
      </c>
      <c r="F107" s="52">
        <f>IF($O107="A",SUMIFS(F108:F$181,$A108:$A$181,LEFT($A107,LEN($A107))&amp;"*",$O108:$O$181,"R"),K107+L107+M107+N107)</f>
        <v>0</v>
      </c>
      <c r="G107" s="74"/>
      <c r="H107" s="68">
        <f>IF($O107="A",SUMIFS(H108:H$181,$A108:$A$181,LEFT($A107,$P107)&amp;"*",$O108:$O$181,"R"),SUMIFS('[1]Balanza Egresos'!$E$1:$E$65536,'[1]Balanza Egresos'!$A$1:$A$65536,$A107))</f>
        <v>0</v>
      </c>
      <c r="I107" s="71"/>
      <c r="J107" s="54"/>
      <c r="K107" s="72"/>
      <c r="L107" s="72"/>
      <c r="M107" s="72"/>
      <c r="N107" s="72"/>
      <c r="O107" s="56" t="str">
        <f t="shared" si="16"/>
        <v>R</v>
      </c>
      <c r="P107" s="56">
        <f t="shared" si="17"/>
        <v>8</v>
      </c>
      <c r="Q107" s="57" t="str">
        <f t="shared" si="9"/>
        <v>NO</v>
      </c>
      <c r="R107" s="58">
        <v>1</v>
      </c>
      <c r="S107" s="59">
        <v>2</v>
      </c>
      <c r="T107" s="6"/>
      <c r="U107" s="60">
        <f t="shared" si="10"/>
        <v>0</v>
      </c>
      <c r="V107" s="61">
        <f t="shared" si="11"/>
        <v>0</v>
      </c>
      <c r="W107" s="62">
        <f t="shared" si="12"/>
        <v>0</v>
      </c>
      <c r="X107" s="61">
        <f t="shared" si="13"/>
        <v>0</v>
      </c>
      <c r="Y107" s="63">
        <f t="shared" si="14"/>
        <v>0</v>
      </c>
      <c r="Z107" s="64">
        <f t="shared" si="15"/>
        <v>0</v>
      </c>
      <c r="AA107" s="54"/>
      <c r="AB107" s="54"/>
      <c r="AC107" s="54"/>
      <c r="AD107" s="54"/>
      <c r="AE107" s="54"/>
      <c r="AF107" s="54"/>
    </row>
    <row r="108" spans="1:32" s="65" customFormat="1" ht="15" hidden="1" x14ac:dyDescent="0.25">
      <c r="A108" s="66"/>
      <c r="B108" s="66"/>
      <c r="C108" s="76" t="str">
        <f>IFERROR(INDEX('[1]Balanza Egresos'!A$1:C$65536,MATCH(A108,'[1]Balanza Egresos'!A$1:A$65536,0),2),"SIN CUENTA")</f>
        <v>SIN CUENTA</v>
      </c>
      <c r="D108" s="68">
        <f>IF($O108="A",SUMIFS(D109:D$181,$A109:$A$181,LEFT($A108,LEN($A108))&amp;"*",$O109:$O$181,"R"),SUMIFS('[1]Balanza Egresos'!$D$1:$D$65536,'[1]Balanza Egresos'!$A$1:$A$65536,$A108))</f>
        <v>0</v>
      </c>
      <c r="E108" s="68">
        <f>IF($O108="A",SUMIFS(E109:E$181,$A109:$A$181,LEFT($A108,LEN($A108))&amp;"*",$O109:$O$181,"R"),((H108/[1]Parametros!$E$12)*12)+$I108)</f>
        <v>0</v>
      </c>
      <c r="F108" s="52">
        <f>IF($O108="A",SUMIFS(F109:F$181,$A109:$A$181,LEFT($A108,LEN($A108))&amp;"*",$O109:$O$181,"R"),K108+L108+M108+N108)</f>
        <v>0</v>
      </c>
      <c r="G108" s="70"/>
      <c r="H108" s="68">
        <f>IF($O108="A",SUMIFS(H109:H$181,$A109:$A$181,LEFT($A108,$P108)&amp;"*",$O109:$O$181,"R"),SUMIFS('[1]Balanza Egresos'!$E$1:$E$65536,'[1]Balanza Egresos'!$A$1:$A$65536,$A108))</f>
        <v>0</v>
      </c>
      <c r="I108" s="77"/>
      <c r="J108" s="54"/>
      <c r="K108" s="72"/>
      <c r="L108" s="72"/>
      <c r="M108" s="72"/>
      <c r="N108" s="72"/>
      <c r="O108" s="56" t="str">
        <f t="shared" si="16"/>
        <v>R</v>
      </c>
      <c r="P108" s="56">
        <f t="shared" si="17"/>
        <v>8</v>
      </c>
      <c r="Q108" s="57" t="str">
        <f t="shared" si="9"/>
        <v>NO</v>
      </c>
      <c r="R108" s="58">
        <v>1</v>
      </c>
      <c r="S108" s="59">
        <v>2</v>
      </c>
      <c r="T108" s="6"/>
      <c r="U108" s="60">
        <f t="shared" si="10"/>
        <v>0</v>
      </c>
      <c r="V108" s="61">
        <f t="shared" si="11"/>
        <v>0</v>
      </c>
      <c r="W108" s="62">
        <f t="shared" si="12"/>
        <v>0</v>
      </c>
      <c r="X108" s="61">
        <f t="shared" si="13"/>
        <v>0</v>
      </c>
      <c r="Y108" s="63">
        <f t="shared" si="14"/>
        <v>0</v>
      </c>
      <c r="Z108" s="64">
        <f t="shared" si="15"/>
        <v>0</v>
      </c>
      <c r="AA108" s="54"/>
      <c r="AB108" s="54"/>
      <c r="AC108" s="54"/>
      <c r="AD108" s="54"/>
      <c r="AE108" s="54"/>
      <c r="AF108" s="54"/>
    </row>
    <row r="109" spans="1:32" s="65" customFormat="1" ht="15" hidden="1" x14ac:dyDescent="0.25">
      <c r="A109" s="66"/>
      <c r="B109" s="66"/>
      <c r="C109" s="76" t="str">
        <f>IFERROR(INDEX('[1]Balanza Egresos'!A$1:C$65536,MATCH(A109,'[1]Balanza Egresos'!A$1:A$65536,0),2),"SIN CUENTA")</f>
        <v>SIN CUENTA</v>
      </c>
      <c r="D109" s="68">
        <f>IF($O109="A",SUMIFS(D110:D$181,$A110:$A$181,LEFT($A109,LEN($A109))&amp;"*",$O110:$O$181,"R"),SUMIFS('[1]Balanza Egresos'!$D$1:$D$65536,'[1]Balanza Egresos'!$A$1:$A$65536,$A109))</f>
        <v>0</v>
      </c>
      <c r="E109" s="68">
        <f>IF($O109="A",SUMIFS(E110:E$181,$A110:$A$181,LEFT($A109,LEN($A109))&amp;"*",$O110:$O$181,"R"),((H109/[1]Parametros!$E$12)*12)+$I109)</f>
        <v>0</v>
      </c>
      <c r="F109" s="52">
        <f>IF($O109="A",SUMIFS(F110:F$181,$A110:$A$181,LEFT($A109,LEN($A109))&amp;"*",$O110:$O$181,"R"),K109+L109+M109+N109)</f>
        <v>0</v>
      </c>
      <c r="G109" s="70"/>
      <c r="H109" s="68">
        <f>IF($O109="A",SUMIFS(H110:H$181,$A110:$A$181,LEFT($A109,$P109)&amp;"*",$O110:$O$181,"R"),SUMIFS('[1]Balanza Egresos'!$E$1:$E$65536,'[1]Balanza Egresos'!$A$1:$A$65536,$A109))</f>
        <v>0</v>
      </c>
      <c r="I109" s="77"/>
      <c r="J109" s="54"/>
      <c r="K109" s="72"/>
      <c r="L109" s="72"/>
      <c r="M109" s="72"/>
      <c r="N109" s="72"/>
      <c r="O109" s="56" t="str">
        <f t="shared" si="16"/>
        <v>R</v>
      </c>
      <c r="P109" s="56">
        <f t="shared" si="17"/>
        <v>8</v>
      </c>
      <c r="Q109" s="57" t="str">
        <f t="shared" si="9"/>
        <v>NO</v>
      </c>
      <c r="R109" s="58"/>
      <c r="S109" s="59"/>
      <c r="T109" s="6"/>
      <c r="U109" s="60"/>
      <c r="V109" s="61"/>
      <c r="W109" s="62"/>
      <c r="X109" s="61"/>
      <c r="Y109" s="63"/>
      <c r="Z109" s="64"/>
      <c r="AA109" s="54"/>
      <c r="AB109" s="54"/>
      <c r="AC109" s="54"/>
      <c r="AD109" s="54"/>
      <c r="AE109" s="54"/>
      <c r="AF109" s="54"/>
    </row>
    <row r="110" spans="1:32" s="65" customFormat="1" ht="15" hidden="1" x14ac:dyDescent="0.25">
      <c r="A110" s="66"/>
      <c r="B110" s="66"/>
      <c r="C110" s="76" t="str">
        <f>IFERROR(INDEX('[1]Balanza Egresos'!A$1:C$65536,MATCH(A110,'[1]Balanza Egresos'!A$1:A$65536,0),2),"SIN CUENTA")</f>
        <v>SIN CUENTA</v>
      </c>
      <c r="D110" s="68">
        <f>IF($O110="A",SUMIFS(D111:D$181,$A111:$A$181,LEFT($A110,LEN($A110))&amp;"*",$O111:$O$181,"R"),SUMIFS('[1]Balanza Egresos'!$D$1:$D$65536,'[1]Balanza Egresos'!$A$1:$A$65536,$A110))</f>
        <v>0</v>
      </c>
      <c r="E110" s="68">
        <f>IF($O110="A",SUMIFS(E111:E$181,$A111:$A$181,LEFT($A110,LEN($A110))&amp;"*",$O111:$O$181,"R"),((H110/[1]Parametros!$E$12)*12)+$I110)</f>
        <v>0</v>
      </c>
      <c r="F110" s="52">
        <f>IF($O110="A",SUMIFS(F111:F$181,$A111:$A$181,LEFT($A110,LEN($A110))&amp;"*",$O111:$O$181,"R"),K110+L110+M110+N110)</f>
        <v>0</v>
      </c>
      <c r="G110" s="70"/>
      <c r="H110" s="68">
        <f>IF($O110="A",SUMIFS(H111:H$181,$A111:$A$181,LEFT($A110,$P110)&amp;"*",$O111:$O$181,"R"),SUMIFS('[1]Balanza Egresos'!$E$1:$E$65536,'[1]Balanza Egresos'!$A$1:$A$65536,$A110))</f>
        <v>0</v>
      </c>
      <c r="I110" s="77"/>
      <c r="J110" s="54"/>
      <c r="K110" s="72"/>
      <c r="L110" s="72"/>
      <c r="M110" s="72"/>
      <c r="N110" s="72"/>
      <c r="O110" s="56" t="str">
        <f t="shared" si="16"/>
        <v>R</v>
      </c>
      <c r="P110" s="56">
        <f t="shared" si="17"/>
        <v>8</v>
      </c>
      <c r="Q110" s="57" t="str">
        <f t="shared" si="9"/>
        <v>NO</v>
      </c>
      <c r="R110" s="58"/>
      <c r="S110" s="59"/>
      <c r="T110" s="6"/>
      <c r="U110" s="60"/>
      <c r="V110" s="61"/>
      <c r="W110" s="62"/>
      <c r="X110" s="61"/>
      <c r="Y110" s="63"/>
      <c r="Z110" s="64"/>
      <c r="AA110" s="54"/>
      <c r="AB110" s="54"/>
      <c r="AC110" s="54"/>
      <c r="AD110" s="54"/>
      <c r="AE110" s="54"/>
      <c r="AF110" s="54"/>
    </row>
    <row r="111" spans="1:32" s="65" customFormat="1" ht="15" hidden="1" x14ac:dyDescent="0.25">
      <c r="A111" s="66"/>
      <c r="B111" s="66"/>
      <c r="C111" s="76" t="str">
        <f>IFERROR(INDEX('[1]Balanza Egresos'!A$1:C$65536,MATCH(A111,'[1]Balanza Egresos'!A$1:A$65536,0),2),"SIN CUENTA")</f>
        <v>SIN CUENTA</v>
      </c>
      <c r="D111" s="68">
        <f>IF($O111="A",SUMIFS(D112:D$181,$A112:$A$181,LEFT($A111,LEN($A111))&amp;"*",$O112:$O$181,"R"),SUMIFS('[1]Balanza Egresos'!$D$1:$D$65536,'[1]Balanza Egresos'!$A$1:$A$65536,$A111))</f>
        <v>0</v>
      </c>
      <c r="E111" s="68">
        <f>IF($O111="A",SUMIFS(E112:E$181,$A112:$A$181,LEFT($A111,LEN($A111))&amp;"*",$O112:$O$181,"R"),((H111/[1]Parametros!$E$12)*12)+$I111)</f>
        <v>0</v>
      </c>
      <c r="F111" s="52">
        <f>IF($O111="A",SUMIFS(F112:F$181,$A112:$A$181,LEFT($A111,LEN($A111))&amp;"*",$O112:$O$181,"R"),K111+L111+M111+N111)</f>
        <v>0</v>
      </c>
      <c r="G111" s="70"/>
      <c r="H111" s="68">
        <f>IF($O111="A",SUMIFS(H112:H$181,$A112:$A$181,LEFT($A111,$P111)&amp;"*",$O112:$O$181,"R"),SUMIFS('[1]Balanza Egresos'!$E$1:$E$65536,'[1]Balanza Egresos'!$A$1:$A$65536,$A111))</f>
        <v>0</v>
      </c>
      <c r="I111" s="77"/>
      <c r="J111" s="54"/>
      <c r="K111" s="72"/>
      <c r="L111" s="72"/>
      <c r="M111" s="72"/>
      <c r="N111" s="72"/>
      <c r="O111" s="56" t="str">
        <f t="shared" si="16"/>
        <v>R</v>
      </c>
      <c r="P111" s="56">
        <f t="shared" si="17"/>
        <v>8</v>
      </c>
      <c r="Q111" s="57" t="str">
        <f t="shared" si="9"/>
        <v>NO</v>
      </c>
      <c r="R111" s="58"/>
      <c r="S111" s="59"/>
      <c r="T111" s="6"/>
      <c r="U111" s="60"/>
      <c r="V111" s="61"/>
      <c r="W111" s="62"/>
      <c r="X111" s="61"/>
      <c r="Y111" s="63"/>
      <c r="Z111" s="64"/>
      <c r="AA111" s="54"/>
      <c r="AB111" s="54"/>
      <c r="AC111" s="54"/>
      <c r="AD111" s="54"/>
      <c r="AE111" s="54"/>
      <c r="AF111" s="54"/>
    </row>
    <row r="112" spans="1:32" s="65" customFormat="1" ht="15" hidden="1" x14ac:dyDescent="0.25">
      <c r="A112" s="66"/>
      <c r="B112" s="66"/>
      <c r="C112" s="76" t="str">
        <f>IFERROR(INDEX('[1]Balanza Egresos'!A$1:C$65536,MATCH(A112,'[1]Balanza Egresos'!A$1:A$65536,0),2),"SIN CUENTA")</f>
        <v>SIN CUENTA</v>
      </c>
      <c r="D112" s="68">
        <f>IF($O112="A",SUMIFS(D113:D$181,$A113:$A$181,LEFT($A112,LEN($A112))&amp;"*",$O113:$O$181,"R"),SUMIFS('[1]Balanza Egresos'!$D$1:$D$65536,'[1]Balanza Egresos'!$A$1:$A$65536,$A112))</f>
        <v>0</v>
      </c>
      <c r="E112" s="68">
        <f>IF($O112="A",SUMIFS(E113:E$181,$A113:$A$181,LEFT($A112,LEN($A112))&amp;"*",$O113:$O$181,"R"),((H112/[1]Parametros!$E$12)*12)+$I112)</f>
        <v>0</v>
      </c>
      <c r="F112" s="52">
        <f>IF($O112="A",SUMIFS(F113:F$181,$A113:$A$181,LEFT($A112,LEN($A112))&amp;"*",$O113:$O$181,"R"),K112+L112+M112+N112)</f>
        <v>0</v>
      </c>
      <c r="G112" s="70"/>
      <c r="H112" s="68">
        <f>IF($O112="A",SUMIFS(H113:H$181,$A113:$A$181,LEFT($A112,$P112)&amp;"*",$O113:$O$181,"R"),SUMIFS('[1]Balanza Egresos'!$E$1:$E$65536,'[1]Balanza Egresos'!$A$1:$A$65536,$A112))</f>
        <v>0</v>
      </c>
      <c r="I112" s="77"/>
      <c r="J112" s="54"/>
      <c r="K112" s="72"/>
      <c r="L112" s="72"/>
      <c r="M112" s="72"/>
      <c r="N112" s="72"/>
      <c r="O112" s="56" t="str">
        <f t="shared" si="16"/>
        <v>R</v>
      </c>
      <c r="P112" s="56">
        <f t="shared" si="17"/>
        <v>8</v>
      </c>
      <c r="Q112" s="57" t="str">
        <f t="shared" si="9"/>
        <v>NO</v>
      </c>
      <c r="R112" s="58"/>
      <c r="S112" s="59"/>
      <c r="T112" s="6"/>
      <c r="U112" s="60"/>
      <c r="V112" s="61"/>
      <c r="W112" s="62"/>
      <c r="X112" s="61"/>
      <c r="Y112" s="63"/>
      <c r="Z112" s="64"/>
      <c r="AA112" s="54"/>
      <c r="AB112" s="54"/>
      <c r="AC112" s="54"/>
      <c r="AD112" s="54"/>
      <c r="AE112" s="54"/>
      <c r="AF112" s="54"/>
    </row>
    <row r="113" spans="1:32" s="65" customFormat="1" ht="15" hidden="1" x14ac:dyDescent="0.25">
      <c r="A113" s="66"/>
      <c r="B113" s="66"/>
      <c r="C113" s="76" t="str">
        <f>IFERROR(INDEX('[1]Balanza Egresos'!A$1:C$65536,MATCH(A113,'[1]Balanza Egresos'!A$1:A$65536,0),2),"SIN CUENTA")</f>
        <v>SIN CUENTA</v>
      </c>
      <c r="D113" s="68">
        <f>IF($O113="A",SUMIFS(D114:D$181,$A114:$A$181,LEFT($A113,LEN($A113))&amp;"*",$O114:$O$181,"R"),SUMIFS('[1]Balanza Egresos'!$D$1:$D$65536,'[1]Balanza Egresos'!$A$1:$A$65536,$A113))</f>
        <v>0</v>
      </c>
      <c r="E113" s="68">
        <f>IF($O113="A",SUMIFS(E114:E$181,$A114:$A$181,LEFT($A113,LEN($A113))&amp;"*",$O114:$O$181,"R"),((H113/[1]Parametros!$E$12)*12)+$I113)</f>
        <v>0</v>
      </c>
      <c r="F113" s="52">
        <f>IF($O113="A",SUMIFS(F114:F$181,$A114:$A$181,LEFT($A113,LEN($A113))&amp;"*",$O114:$O$181,"R"),K113+L113+M113+N113)</f>
        <v>0</v>
      </c>
      <c r="G113" s="70"/>
      <c r="H113" s="68">
        <f>IF($O113="A",SUMIFS(H114:H$181,$A114:$A$181,LEFT($A113,$P113)&amp;"*",$O114:$O$181,"R"),SUMIFS('[1]Balanza Egresos'!$E$1:$E$65536,'[1]Balanza Egresos'!$A$1:$A$65536,$A113))</f>
        <v>0</v>
      </c>
      <c r="I113" s="77"/>
      <c r="J113" s="54"/>
      <c r="K113" s="72"/>
      <c r="L113" s="72"/>
      <c r="M113" s="72"/>
      <c r="N113" s="72"/>
      <c r="O113" s="56" t="str">
        <f t="shared" si="16"/>
        <v>R</v>
      </c>
      <c r="P113" s="56">
        <f t="shared" si="17"/>
        <v>8</v>
      </c>
      <c r="Q113" s="57" t="str">
        <f t="shared" si="9"/>
        <v>NO</v>
      </c>
      <c r="R113" s="58"/>
      <c r="S113" s="59"/>
      <c r="T113" s="6"/>
      <c r="U113" s="60"/>
      <c r="V113" s="61"/>
      <c r="W113" s="62"/>
      <c r="X113" s="61"/>
      <c r="Y113" s="63"/>
      <c r="Z113" s="64"/>
      <c r="AA113" s="54"/>
      <c r="AB113" s="54"/>
      <c r="AC113" s="54"/>
      <c r="AD113" s="54"/>
      <c r="AE113" s="54"/>
      <c r="AF113" s="54"/>
    </row>
    <row r="114" spans="1:32" s="65" customFormat="1" ht="15" hidden="1" x14ac:dyDescent="0.25">
      <c r="A114" s="66"/>
      <c r="B114" s="66"/>
      <c r="C114" s="76" t="str">
        <f>IFERROR(INDEX('[1]Balanza Egresos'!A$1:C$65536,MATCH(A114,'[1]Balanza Egresos'!A$1:A$65536,0),2),"SIN CUENTA")</f>
        <v>SIN CUENTA</v>
      </c>
      <c r="D114" s="68">
        <f>IF($O114="A",SUMIFS(D115:D$181,$A115:$A$181,LEFT($A114,LEN($A114))&amp;"*",$O115:$O$181,"R"),SUMIFS('[1]Balanza Egresos'!$D$1:$D$65536,'[1]Balanza Egresos'!$A$1:$A$65536,$A114))</f>
        <v>0</v>
      </c>
      <c r="E114" s="68">
        <f>IF($O114="A",SUMIFS(E115:E$181,$A115:$A$181,LEFT($A114,LEN($A114))&amp;"*",$O115:$O$181,"R"),((H114/[1]Parametros!$E$12)*12)+$I114)</f>
        <v>0</v>
      </c>
      <c r="F114" s="52">
        <f>IF($O114="A",SUMIFS(F115:F$181,$A115:$A$181,LEFT($A114,LEN($A114))&amp;"*",$O115:$O$181,"R"),K114+L114+M114+N114)</f>
        <v>0</v>
      </c>
      <c r="G114" s="70"/>
      <c r="H114" s="68">
        <f>IF($O114="A",SUMIFS(H115:H$181,$A115:$A$181,LEFT($A114,$P114)&amp;"*",$O115:$O$181,"R"),SUMIFS('[1]Balanza Egresos'!$E$1:$E$65536,'[1]Balanza Egresos'!$A$1:$A$65536,$A114))</f>
        <v>0</v>
      </c>
      <c r="I114" s="77"/>
      <c r="J114" s="54"/>
      <c r="K114" s="72"/>
      <c r="L114" s="72"/>
      <c r="M114" s="72"/>
      <c r="N114" s="72"/>
      <c r="O114" s="56" t="str">
        <f t="shared" si="16"/>
        <v>R</v>
      </c>
      <c r="P114" s="56">
        <f t="shared" si="17"/>
        <v>8</v>
      </c>
      <c r="Q114" s="57" t="str">
        <f t="shared" si="9"/>
        <v>NO</v>
      </c>
      <c r="R114" s="58"/>
      <c r="S114" s="59"/>
      <c r="T114" s="6"/>
      <c r="U114" s="60"/>
      <c r="V114" s="61"/>
      <c r="W114" s="62"/>
      <c r="X114" s="61"/>
      <c r="Y114" s="63"/>
      <c r="Z114" s="64"/>
      <c r="AA114" s="54"/>
      <c r="AB114" s="54"/>
      <c r="AC114" s="54"/>
      <c r="AD114" s="54"/>
      <c r="AE114" s="54"/>
      <c r="AF114" s="54"/>
    </row>
    <row r="115" spans="1:32" s="65" customFormat="1" ht="15" hidden="1" x14ac:dyDescent="0.25">
      <c r="A115" s="66"/>
      <c r="B115" s="66"/>
      <c r="C115" s="76" t="str">
        <f>IFERROR(INDEX('[1]Balanza Egresos'!A$1:C$65536,MATCH(A115,'[1]Balanza Egresos'!A$1:A$65536,0),2),"SIN CUENTA")</f>
        <v>SIN CUENTA</v>
      </c>
      <c r="D115" s="68">
        <f>IF($O115="A",SUMIFS(D116:D$181,$A116:$A$181,LEFT($A115,LEN($A115))&amp;"*",$O116:$O$181,"R"),SUMIFS('[1]Balanza Egresos'!$D$1:$D$65536,'[1]Balanza Egresos'!$A$1:$A$65536,$A115))</f>
        <v>0</v>
      </c>
      <c r="E115" s="68">
        <f>IF($O115="A",SUMIFS(E116:E$181,$A116:$A$181,LEFT($A115,LEN($A115))&amp;"*",$O116:$O$181,"R"),((H115/[1]Parametros!$E$12)*12)+$I115)</f>
        <v>0</v>
      </c>
      <c r="F115" s="52">
        <f>IF($O115="A",SUMIFS(F116:F$181,$A116:$A$181,LEFT($A115,LEN($A115))&amp;"*",$O116:$O$181,"R"),K115+L115+M115+N115)</f>
        <v>0</v>
      </c>
      <c r="G115" s="70"/>
      <c r="H115" s="68">
        <f>IF($O115="A",SUMIFS(H116:H$181,$A116:$A$181,LEFT($A115,$P115)&amp;"*",$O116:$O$181,"R"),SUMIFS('[1]Balanza Egresos'!$E$1:$E$65536,'[1]Balanza Egresos'!$A$1:$A$65536,$A115))</f>
        <v>0</v>
      </c>
      <c r="I115" s="77"/>
      <c r="J115" s="54"/>
      <c r="K115" s="72"/>
      <c r="L115" s="72"/>
      <c r="M115" s="72"/>
      <c r="N115" s="72"/>
      <c r="O115" s="56" t="str">
        <f t="shared" si="16"/>
        <v>R</v>
      </c>
      <c r="P115" s="56">
        <f t="shared" si="17"/>
        <v>8</v>
      </c>
      <c r="Q115" s="57" t="str">
        <f t="shared" si="9"/>
        <v>NO</v>
      </c>
      <c r="R115" s="58"/>
      <c r="S115" s="59"/>
      <c r="T115" s="6"/>
      <c r="U115" s="60"/>
      <c r="V115" s="61"/>
      <c r="W115" s="62"/>
      <c r="X115" s="61"/>
      <c r="Y115" s="63"/>
      <c r="Z115" s="64"/>
      <c r="AA115" s="54"/>
      <c r="AB115" s="54"/>
      <c r="AC115" s="54"/>
      <c r="AD115" s="54"/>
      <c r="AE115" s="54"/>
      <c r="AF115" s="54"/>
    </row>
    <row r="116" spans="1:32" s="65" customFormat="1" ht="15" hidden="1" x14ac:dyDescent="0.25">
      <c r="A116" s="66"/>
      <c r="B116" s="66"/>
      <c r="C116" s="76" t="str">
        <f>IFERROR(INDEX('[1]Balanza Egresos'!A$1:C$65536,MATCH(A116,'[1]Balanza Egresos'!A$1:A$65536,0),2),"SIN CUENTA")</f>
        <v>SIN CUENTA</v>
      </c>
      <c r="D116" s="68">
        <f>IF($O116="A",SUMIFS(D117:D$181,$A117:$A$181,LEFT($A116,LEN($A116))&amp;"*",$O117:$O$181,"R"),SUMIFS('[1]Balanza Egresos'!$D$1:$D$65536,'[1]Balanza Egresos'!$A$1:$A$65536,$A116))</f>
        <v>0</v>
      </c>
      <c r="E116" s="68">
        <f>IF($O116="A",SUMIFS(E117:E$181,$A117:$A$181,LEFT($A116,LEN($A116))&amp;"*",$O117:$O$181,"R"),((H116/[1]Parametros!$E$12)*12)+$I116)</f>
        <v>0</v>
      </c>
      <c r="F116" s="52">
        <f>IF($O116="A",SUMIFS(F117:F$181,$A117:$A$181,LEFT($A116,LEN($A116))&amp;"*",$O117:$O$181,"R"),K116+L116+M116+N116)</f>
        <v>0</v>
      </c>
      <c r="G116" s="70"/>
      <c r="H116" s="68">
        <f>IF($O116="A",SUMIFS(H117:H$181,$A117:$A$181,LEFT($A116,$P116)&amp;"*",$O117:$O$181,"R"),SUMIFS('[1]Balanza Egresos'!$E$1:$E$65536,'[1]Balanza Egresos'!$A$1:$A$65536,$A116))</f>
        <v>0</v>
      </c>
      <c r="I116" s="77"/>
      <c r="J116" s="54"/>
      <c r="K116" s="72"/>
      <c r="L116" s="72"/>
      <c r="M116" s="72"/>
      <c r="N116" s="72"/>
      <c r="O116" s="56" t="str">
        <f t="shared" si="16"/>
        <v>R</v>
      </c>
      <c r="P116" s="56">
        <f t="shared" si="17"/>
        <v>8</v>
      </c>
      <c r="Q116" s="57" t="str">
        <f t="shared" si="9"/>
        <v>NO</v>
      </c>
      <c r="R116" s="58"/>
      <c r="S116" s="59"/>
      <c r="T116" s="6"/>
      <c r="U116" s="60"/>
      <c r="V116" s="61"/>
      <c r="W116" s="62"/>
      <c r="X116" s="61"/>
      <c r="Y116" s="63"/>
      <c r="Z116" s="64"/>
      <c r="AA116" s="54"/>
      <c r="AB116" s="54"/>
      <c r="AC116" s="54"/>
      <c r="AD116" s="54"/>
      <c r="AE116" s="54"/>
      <c r="AF116" s="54"/>
    </row>
    <row r="117" spans="1:32" s="65" customFormat="1" ht="15" hidden="1" x14ac:dyDescent="0.25">
      <c r="A117" s="66"/>
      <c r="B117" s="66"/>
      <c r="C117" s="76" t="str">
        <f>IFERROR(INDEX('[1]Balanza Egresos'!A$1:C$65536,MATCH(A117,'[1]Balanza Egresos'!A$1:A$65536,0),2),"SIN CUENTA")</f>
        <v>SIN CUENTA</v>
      </c>
      <c r="D117" s="68">
        <f>IF($O117="A",SUMIFS(D118:D$181,$A118:$A$181,LEFT($A117,LEN($A117))&amp;"*",$O118:$O$181,"R"),SUMIFS('[1]Balanza Egresos'!$D$1:$D$65536,'[1]Balanza Egresos'!$A$1:$A$65536,$A117))</f>
        <v>0</v>
      </c>
      <c r="E117" s="68">
        <f>IF($O117="A",SUMIFS(E118:E$181,$A118:$A$181,LEFT($A117,LEN($A117))&amp;"*",$O118:$O$181,"R"),((H117/[1]Parametros!$E$12)*12)+$I117)</f>
        <v>0</v>
      </c>
      <c r="F117" s="52">
        <f>IF($O117="A",SUMIFS(F118:F$181,$A118:$A$181,LEFT($A117,LEN($A117))&amp;"*",$O118:$O$181,"R"),K117+L117+M117+N117)</f>
        <v>0</v>
      </c>
      <c r="G117" s="70"/>
      <c r="H117" s="68">
        <f>IF($O117="A",SUMIFS(H118:H$181,$A118:$A$181,LEFT($A117,$P117)&amp;"*",$O118:$O$181,"R"),SUMIFS('[1]Balanza Egresos'!$E$1:$E$65536,'[1]Balanza Egresos'!$A$1:$A$65536,$A117))</f>
        <v>0</v>
      </c>
      <c r="I117" s="77"/>
      <c r="J117" s="54"/>
      <c r="K117" s="72"/>
      <c r="L117" s="72"/>
      <c r="M117" s="72"/>
      <c r="N117" s="72"/>
      <c r="O117" s="56" t="str">
        <f t="shared" si="16"/>
        <v>R</v>
      </c>
      <c r="P117" s="56">
        <f t="shared" si="17"/>
        <v>8</v>
      </c>
      <c r="Q117" s="57" t="str">
        <f t="shared" si="9"/>
        <v>NO</v>
      </c>
      <c r="R117" s="58"/>
      <c r="S117" s="59"/>
      <c r="T117" s="6"/>
      <c r="U117" s="60"/>
      <c r="V117" s="61"/>
      <c r="W117" s="62"/>
      <c r="X117" s="61"/>
      <c r="Y117" s="63"/>
      <c r="Z117" s="64"/>
      <c r="AA117" s="54"/>
      <c r="AB117" s="54"/>
      <c r="AC117" s="54"/>
      <c r="AD117" s="54"/>
      <c r="AE117" s="54"/>
      <c r="AF117" s="54"/>
    </row>
    <row r="118" spans="1:32" s="65" customFormat="1" ht="15" hidden="1" x14ac:dyDescent="0.25">
      <c r="A118" s="66"/>
      <c r="B118" s="66"/>
      <c r="C118" s="76" t="str">
        <f>IFERROR(INDEX('[1]Balanza Egresos'!A$1:C$65536,MATCH(A118,'[1]Balanza Egresos'!A$1:A$65536,0),2),"SIN CUENTA")</f>
        <v>SIN CUENTA</v>
      </c>
      <c r="D118" s="68">
        <f>IF($O118="A",SUMIFS(D119:D$181,$A119:$A$181,LEFT($A118,LEN($A118))&amp;"*",$O119:$O$181,"R"),SUMIFS('[1]Balanza Egresos'!$D$1:$D$65536,'[1]Balanza Egresos'!$A$1:$A$65536,$A118))</f>
        <v>0</v>
      </c>
      <c r="E118" s="68">
        <f>IF($O118="A",SUMIFS(E119:E$181,$A119:$A$181,LEFT($A118,LEN($A118))&amp;"*",$O119:$O$181,"R"),((H118/[1]Parametros!$E$12)*12)+$I118)</f>
        <v>0</v>
      </c>
      <c r="F118" s="52">
        <f>IF($O118="A",SUMIFS(F119:F$181,$A119:$A$181,LEFT($A118,LEN($A118))&amp;"*",$O119:$O$181,"R"),K118+L118+M118+N118)</f>
        <v>0</v>
      </c>
      <c r="G118" s="70"/>
      <c r="H118" s="68">
        <f>IF($O118="A",SUMIFS(H119:H$181,$A119:$A$181,LEFT($A118,$P118)&amp;"*",$O119:$O$181,"R"),SUMIFS('[1]Balanza Egresos'!$E$1:$E$65536,'[1]Balanza Egresos'!$A$1:$A$65536,$A118))</f>
        <v>0</v>
      </c>
      <c r="I118" s="77"/>
      <c r="J118" s="54"/>
      <c r="K118" s="72"/>
      <c r="L118" s="72"/>
      <c r="M118" s="72"/>
      <c r="N118" s="72"/>
      <c r="O118" s="56" t="str">
        <f t="shared" si="16"/>
        <v>R</v>
      </c>
      <c r="P118" s="56">
        <f t="shared" si="17"/>
        <v>8</v>
      </c>
      <c r="Q118" s="57" t="str">
        <f t="shared" si="9"/>
        <v>NO</v>
      </c>
      <c r="R118" s="58"/>
      <c r="S118" s="59"/>
      <c r="T118" s="6"/>
      <c r="U118" s="60"/>
      <c r="V118" s="61"/>
      <c r="W118" s="62"/>
      <c r="X118" s="61"/>
      <c r="Y118" s="63"/>
      <c r="Z118" s="64"/>
      <c r="AA118" s="54"/>
      <c r="AB118" s="54"/>
      <c r="AC118" s="54"/>
      <c r="AD118" s="54"/>
      <c r="AE118" s="54"/>
      <c r="AF118" s="54"/>
    </row>
    <row r="119" spans="1:32" s="65" customFormat="1" ht="15" hidden="1" x14ac:dyDescent="0.25">
      <c r="A119" s="66"/>
      <c r="B119" s="66"/>
      <c r="C119" s="76" t="str">
        <f>IFERROR(INDEX('[1]Balanza Egresos'!A$1:C$65536,MATCH(A119,'[1]Balanza Egresos'!A$1:A$65536,0),2),"SIN CUENTA")</f>
        <v>SIN CUENTA</v>
      </c>
      <c r="D119" s="68">
        <f>IF($O119="A",SUMIFS(D120:D$181,$A120:$A$181,LEFT($A119,LEN($A119))&amp;"*",$O120:$O$181,"R"),SUMIFS('[1]Balanza Egresos'!$D$1:$D$65536,'[1]Balanza Egresos'!$A$1:$A$65536,$A119))</f>
        <v>0</v>
      </c>
      <c r="E119" s="68">
        <f>IF($O119="A",SUMIFS(E120:E$181,$A120:$A$181,LEFT($A119,LEN($A119))&amp;"*",$O120:$O$181,"R"),((H119/[1]Parametros!$E$12)*12)+$I119)</f>
        <v>0</v>
      </c>
      <c r="F119" s="52">
        <f>IF($O119="A",SUMIFS(F120:F$181,$A120:$A$181,LEFT($A119,LEN($A119))&amp;"*",$O120:$O$181,"R"),K119+L119+M119+N119)</f>
        <v>0</v>
      </c>
      <c r="G119" s="70"/>
      <c r="H119" s="68">
        <f>IF($O119="A",SUMIFS(H120:H$181,$A120:$A$181,LEFT($A119,$P119)&amp;"*",$O120:$O$181,"R"),SUMIFS('[1]Balanza Egresos'!$E$1:$E$65536,'[1]Balanza Egresos'!$A$1:$A$65536,$A119))</f>
        <v>0</v>
      </c>
      <c r="I119" s="77"/>
      <c r="J119" s="54"/>
      <c r="K119" s="72"/>
      <c r="L119" s="72"/>
      <c r="M119" s="72"/>
      <c r="N119" s="72"/>
      <c r="O119" s="56" t="str">
        <f t="shared" si="16"/>
        <v>R</v>
      </c>
      <c r="P119" s="56">
        <f t="shared" si="17"/>
        <v>8</v>
      </c>
      <c r="Q119" s="57" t="str">
        <f t="shared" si="9"/>
        <v>NO</v>
      </c>
      <c r="R119" s="58"/>
      <c r="S119" s="59"/>
      <c r="T119" s="6"/>
      <c r="U119" s="60"/>
      <c r="V119" s="61"/>
      <c r="W119" s="62"/>
      <c r="X119" s="61"/>
      <c r="Y119" s="63"/>
      <c r="Z119" s="64"/>
      <c r="AA119" s="54"/>
      <c r="AB119" s="54"/>
      <c r="AC119" s="54"/>
      <c r="AD119" s="54"/>
      <c r="AE119" s="54"/>
      <c r="AF119" s="54"/>
    </row>
    <row r="120" spans="1:32" s="65" customFormat="1" ht="15" hidden="1" x14ac:dyDescent="0.25">
      <c r="A120" s="66"/>
      <c r="B120" s="66"/>
      <c r="C120" s="76" t="str">
        <f>IFERROR(INDEX('[1]Balanza Egresos'!A$1:C$65536,MATCH(A120,'[1]Balanza Egresos'!A$1:A$65536,0),2),"SIN CUENTA")</f>
        <v>SIN CUENTA</v>
      </c>
      <c r="D120" s="68">
        <f>IF($O120="A",SUMIFS(D121:D$181,$A121:$A$181,LEFT($A120,LEN($A120))&amp;"*",$O121:$O$181,"R"),SUMIFS('[1]Balanza Egresos'!$D$1:$D$65536,'[1]Balanza Egresos'!$A$1:$A$65536,$A120))</f>
        <v>0</v>
      </c>
      <c r="E120" s="68">
        <f>IF($O120="A",SUMIFS(E121:E$181,$A121:$A$181,LEFT($A120,LEN($A120))&amp;"*",$O121:$O$181,"R"),((H120/[1]Parametros!$E$12)*12)+$I120)</f>
        <v>0</v>
      </c>
      <c r="F120" s="52">
        <f>IF($O120="A",SUMIFS(F121:F$181,$A121:$A$181,LEFT($A120,LEN($A120))&amp;"*",$O121:$O$181,"R"),K120+L120+M120+N120)</f>
        <v>0</v>
      </c>
      <c r="G120" s="70"/>
      <c r="H120" s="68">
        <f>IF($O120="A",SUMIFS(H121:H$181,$A121:$A$181,LEFT($A120,$P120)&amp;"*",$O121:$O$181,"R"),SUMIFS('[1]Balanza Egresos'!$E$1:$E$65536,'[1]Balanza Egresos'!$A$1:$A$65536,$A120))</f>
        <v>0</v>
      </c>
      <c r="I120" s="77"/>
      <c r="J120" s="54"/>
      <c r="K120" s="72"/>
      <c r="L120" s="72"/>
      <c r="M120" s="72"/>
      <c r="N120" s="72"/>
      <c r="O120" s="56" t="str">
        <f t="shared" si="16"/>
        <v>R</v>
      </c>
      <c r="P120" s="56">
        <f t="shared" si="17"/>
        <v>8</v>
      </c>
      <c r="Q120" s="57" t="str">
        <f t="shared" si="9"/>
        <v>NO</v>
      </c>
      <c r="R120" s="58"/>
      <c r="S120" s="59"/>
      <c r="T120" s="6"/>
      <c r="U120" s="60"/>
      <c r="V120" s="61"/>
      <c r="W120" s="62"/>
      <c r="X120" s="61"/>
      <c r="Y120" s="63"/>
      <c r="Z120" s="64"/>
      <c r="AA120" s="54"/>
      <c r="AB120" s="54"/>
      <c r="AC120" s="54"/>
      <c r="AD120" s="54"/>
      <c r="AE120" s="54"/>
      <c r="AF120" s="54"/>
    </row>
    <row r="121" spans="1:32" s="65" customFormat="1" ht="15" hidden="1" x14ac:dyDescent="0.25">
      <c r="A121" s="66"/>
      <c r="B121" s="66"/>
      <c r="C121" s="76" t="str">
        <f>IFERROR(INDEX('[1]Balanza Egresos'!A$1:C$65536,MATCH(A121,'[1]Balanza Egresos'!A$1:A$65536,0),2),"SIN CUENTA")</f>
        <v>SIN CUENTA</v>
      </c>
      <c r="D121" s="68">
        <f>IF($O121="A",SUMIFS(D122:D$181,$A122:$A$181,LEFT($A121,LEN($A121))&amp;"*",$O122:$O$181,"R"),SUMIFS('[1]Balanza Egresos'!$D$1:$D$65536,'[1]Balanza Egresos'!$A$1:$A$65536,$A121))</f>
        <v>0</v>
      </c>
      <c r="E121" s="68">
        <f>IF($O121="A",SUMIFS(E122:E$181,$A122:$A$181,LEFT($A121,LEN($A121))&amp;"*",$O122:$O$181,"R"),((H121/[1]Parametros!$E$12)*12)+$I121)</f>
        <v>0</v>
      </c>
      <c r="F121" s="52">
        <f>IF($O121="A",SUMIFS(F122:F$181,$A122:$A$181,LEFT($A121,LEN($A121))&amp;"*",$O122:$O$181,"R"),K121+L121+M121+N121)</f>
        <v>0</v>
      </c>
      <c r="G121" s="70"/>
      <c r="H121" s="68">
        <f>IF($O121="A",SUMIFS(H122:H$181,$A122:$A$181,LEFT($A121,$P121)&amp;"*",$O122:$O$181,"R"),SUMIFS('[1]Balanza Egresos'!$E$1:$E$65536,'[1]Balanza Egresos'!$A$1:$A$65536,$A121))</f>
        <v>0</v>
      </c>
      <c r="I121" s="77"/>
      <c r="J121" s="54"/>
      <c r="K121" s="72"/>
      <c r="L121" s="72"/>
      <c r="M121" s="72"/>
      <c r="N121" s="72"/>
      <c r="O121" s="56" t="str">
        <f t="shared" si="16"/>
        <v>R</v>
      </c>
      <c r="P121" s="56">
        <f t="shared" si="17"/>
        <v>8</v>
      </c>
      <c r="Q121" s="57" t="str">
        <f t="shared" si="9"/>
        <v>NO</v>
      </c>
      <c r="R121" s="58"/>
      <c r="S121" s="59"/>
      <c r="T121" s="6"/>
      <c r="U121" s="60"/>
      <c r="V121" s="61"/>
      <c r="W121" s="62"/>
      <c r="X121" s="61"/>
      <c r="Y121" s="63"/>
      <c r="Z121" s="64"/>
      <c r="AA121" s="54"/>
      <c r="AB121" s="54"/>
      <c r="AC121" s="54"/>
      <c r="AD121" s="54"/>
      <c r="AE121" s="54"/>
      <c r="AF121" s="54"/>
    </row>
    <row r="122" spans="1:32" s="65" customFormat="1" ht="15" hidden="1" x14ac:dyDescent="0.25">
      <c r="A122" s="66"/>
      <c r="B122" s="66"/>
      <c r="C122" s="76" t="str">
        <f>IFERROR(INDEX('[1]Balanza Egresos'!A$1:C$65536,MATCH(A122,'[1]Balanza Egresos'!A$1:A$65536,0),2),"SIN CUENTA")</f>
        <v>SIN CUENTA</v>
      </c>
      <c r="D122" s="68">
        <f>IF($O122="A",SUMIFS(D123:D$181,$A123:$A$181,LEFT($A122,LEN($A122))&amp;"*",$O123:$O$181,"R"),SUMIFS('[1]Balanza Egresos'!$D$1:$D$65536,'[1]Balanza Egresos'!$A$1:$A$65536,$A122))</f>
        <v>0</v>
      </c>
      <c r="E122" s="68">
        <f>IF($O122="A",SUMIFS(E123:E$181,$A123:$A$181,LEFT($A122,LEN($A122))&amp;"*",$O123:$O$181,"R"),((H122/[1]Parametros!$E$12)*12)+$I122)</f>
        <v>0</v>
      </c>
      <c r="F122" s="52">
        <f>IF($O122="A",SUMIFS(F123:F$181,$A123:$A$181,LEFT($A122,LEN($A122))&amp;"*",$O123:$O$181,"R"),K122+L122+M122+N122)</f>
        <v>0</v>
      </c>
      <c r="G122" s="70"/>
      <c r="H122" s="68">
        <f>IF($O122="A",SUMIFS(H123:H$181,$A123:$A$181,LEFT($A122,$P122)&amp;"*",$O123:$O$181,"R"),SUMIFS('[1]Balanza Egresos'!$E$1:$E$65536,'[1]Balanza Egresos'!$A$1:$A$65536,$A122))</f>
        <v>0</v>
      </c>
      <c r="I122" s="77"/>
      <c r="J122" s="54"/>
      <c r="K122" s="72"/>
      <c r="L122" s="72"/>
      <c r="M122" s="72"/>
      <c r="N122" s="72"/>
      <c r="O122" s="56" t="str">
        <f t="shared" si="16"/>
        <v>R</v>
      </c>
      <c r="P122" s="56">
        <f t="shared" si="17"/>
        <v>8</v>
      </c>
      <c r="Q122" s="57" t="str">
        <f t="shared" si="9"/>
        <v>NO</v>
      </c>
      <c r="R122" s="58"/>
      <c r="S122" s="59"/>
      <c r="T122" s="6"/>
      <c r="U122" s="60"/>
      <c r="V122" s="61"/>
      <c r="W122" s="62"/>
      <c r="X122" s="61"/>
      <c r="Y122" s="63"/>
      <c r="Z122" s="64"/>
      <c r="AA122" s="54"/>
      <c r="AB122" s="54"/>
      <c r="AC122" s="54"/>
      <c r="AD122" s="54"/>
      <c r="AE122" s="54"/>
      <c r="AF122" s="54"/>
    </row>
    <row r="123" spans="1:32" s="65" customFormat="1" ht="15" hidden="1" x14ac:dyDescent="0.25">
      <c r="A123" s="66"/>
      <c r="B123" s="66"/>
      <c r="C123" s="76" t="str">
        <f>IFERROR(INDEX('[1]Balanza Egresos'!A$1:C$65536,MATCH(A123,'[1]Balanza Egresos'!A$1:A$65536,0),2),"SIN CUENTA")</f>
        <v>SIN CUENTA</v>
      </c>
      <c r="D123" s="68">
        <f>IF($O123="A",SUMIFS(D124:D$181,$A124:$A$181,LEFT($A123,LEN($A123))&amp;"*",$O124:$O$181,"R"),SUMIFS('[1]Balanza Egresos'!$D$1:$D$65536,'[1]Balanza Egresos'!$A$1:$A$65536,$A123))</f>
        <v>0</v>
      </c>
      <c r="E123" s="68">
        <f>IF($O123="A",SUMIFS(E124:E$181,$A124:$A$181,LEFT($A123,LEN($A123))&amp;"*",$O124:$O$181,"R"),((H123/[1]Parametros!$E$12)*12)+$I123)</f>
        <v>0</v>
      </c>
      <c r="F123" s="52">
        <f>IF($O123="A",SUMIFS(F124:F$181,$A124:$A$181,LEFT($A123,LEN($A123))&amp;"*",$O124:$O$181,"R"),K123+L123+M123+N123)</f>
        <v>0</v>
      </c>
      <c r="G123" s="70"/>
      <c r="H123" s="68">
        <f>IF($O123="A",SUMIFS(H124:H$181,$A124:$A$181,LEFT($A123,$P123)&amp;"*",$O124:$O$181,"R"),SUMIFS('[1]Balanza Egresos'!$E$1:$E$65536,'[1]Balanza Egresos'!$A$1:$A$65536,$A123))</f>
        <v>0</v>
      </c>
      <c r="I123" s="77"/>
      <c r="J123" s="54"/>
      <c r="K123" s="72"/>
      <c r="L123" s="72"/>
      <c r="M123" s="72"/>
      <c r="N123" s="72"/>
      <c r="O123" s="56" t="str">
        <f t="shared" si="16"/>
        <v>R</v>
      </c>
      <c r="P123" s="56">
        <f t="shared" si="17"/>
        <v>8</v>
      </c>
      <c r="Q123" s="57" t="str">
        <f t="shared" si="9"/>
        <v>NO</v>
      </c>
      <c r="R123" s="58"/>
      <c r="S123" s="59"/>
      <c r="T123" s="6"/>
      <c r="U123" s="60"/>
      <c r="V123" s="61"/>
      <c r="W123" s="62"/>
      <c r="X123" s="61"/>
      <c r="Y123" s="63"/>
      <c r="Z123" s="64"/>
      <c r="AA123" s="54"/>
      <c r="AB123" s="54"/>
      <c r="AC123" s="54"/>
      <c r="AD123" s="54"/>
      <c r="AE123" s="54"/>
      <c r="AF123" s="54"/>
    </row>
    <row r="124" spans="1:32" s="65" customFormat="1" ht="15" hidden="1" x14ac:dyDescent="0.25">
      <c r="A124" s="66"/>
      <c r="B124" s="66"/>
      <c r="C124" s="76" t="str">
        <f>IFERROR(INDEX('[1]Balanza Egresos'!A$1:C$65536,MATCH(A124,'[1]Balanza Egresos'!A$1:A$65536,0),2),"SIN CUENTA")</f>
        <v>SIN CUENTA</v>
      </c>
      <c r="D124" s="68">
        <f>IF($O124="A",SUMIFS(D125:D$181,$A125:$A$181,LEFT($A124,LEN($A124))&amp;"*",$O125:$O$181,"R"),SUMIFS('[1]Balanza Egresos'!$D$1:$D$65536,'[1]Balanza Egresos'!$A$1:$A$65536,$A124))</f>
        <v>0</v>
      </c>
      <c r="E124" s="68">
        <f>IF($O124="A",SUMIFS(E125:E$181,$A125:$A$181,LEFT($A124,LEN($A124))&amp;"*",$O125:$O$181,"R"),((H124/[1]Parametros!$E$12)*12)+$I124)</f>
        <v>0</v>
      </c>
      <c r="F124" s="52">
        <f>IF($O124="A",SUMIFS(F125:F$181,$A125:$A$181,LEFT($A124,LEN($A124))&amp;"*",$O125:$O$181,"R"),K124+L124+M124+N124)</f>
        <v>0</v>
      </c>
      <c r="G124" s="70"/>
      <c r="H124" s="68">
        <f>IF($O124="A",SUMIFS(H125:H$181,$A125:$A$181,LEFT($A124,$P124)&amp;"*",$O125:$O$181,"R"),SUMIFS('[1]Balanza Egresos'!$E$1:$E$65536,'[1]Balanza Egresos'!$A$1:$A$65536,$A124))</f>
        <v>0</v>
      </c>
      <c r="I124" s="77"/>
      <c r="J124" s="54"/>
      <c r="K124" s="72"/>
      <c r="L124" s="72"/>
      <c r="M124" s="72"/>
      <c r="N124" s="72"/>
      <c r="O124" s="56" t="str">
        <f t="shared" si="16"/>
        <v>R</v>
      </c>
      <c r="P124" s="56">
        <f t="shared" si="17"/>
        <v>8</v>
      </c>
      <c r="Q124" s="57" t="str">
        <f t="shared" si="9"/>
        <v>NO</v>
      </c>
      <c r="R124" s="58"/>
      <c r="S124" s="59"/>
      <c r="T124" s="6"/>
      <c r="U124" s="60"/>
      <c r="V124" s="61"/>
      <c r="W124" s="62"/>
      <c r="X124" s="61"/>
      <c r="Y124" s="63"/>
      <c r="Z124" s="64"/>
      <c r="AA124" s="54"/>
      <c r="AB124" s="54"/>
      <c r="AC124" s="54"/>
      <c r="AD124" s="54"/>
      <c r="AE124" s="54"/>
      <c r="AF124" s="54"/>
    </row>
    <row r="125" spans="1:32" s="65" customFormat="1" ht="15" hidden="1" x14ac:dyDescent="0.25">
      <c r="A125" s="66"/>
      <c r="B125" s="66"/>
      <c r="C125" s="76" t="str">
        <f>IFERROR(INDEX('[1]Balanza Egresos'!A$1:C$65536,MATCH(A125,'[1]Balanza Egresos'!A$1:A$65536,0),2),"SIN CUENTA")</f>
        <v>SIN CUENTA</v>
      </c>
      <c r="D125" s="68">
        <f>IF($O125="A",SUMIFS(D126:D$181,$A126:$A$181,LEFT($A125,LEN($A125))&amp;"*",$O126:$O$181,"R"),SUMIFS('[1]Balanza Egresos'!$D$1:$D$65536,'[1]Balanza Egresos'!$A$1:$A$65536,$A125))</f>
        <v>0</v>
      </c>
      <c r="E125" s="68">
        <f>IF($O125="A",SUMIFS(E126:E$181,$A126:$A$181,LEFT($A125,LEN($A125))&amp;"*",$O126:$O$181,"R"),((H125/[1]Parametros!$E$12)*12)+$I125)</f>
        <v>0</v>
      </c>
      <c r="F125" s="52">
        <f>IF($O125="A",SUMIFS(F126:F$181,$A126:$A$181,LEFT($A125,LEN($A125))&amp;"*",$O126:$O$181,"R"),K125+L125+M125+N125)</f>
        <v>0</v>
      </c>
      <c r="G125" s="70"/>
      <c r="H125" s="68">
        <f>IF($O125="A",SUMIFS(H126:H$181,$A126:$A$181,LEFT($A125,$P125)&amp;"*",$O126:$O$181,"R"),SUMIFS('[1]Balanza Egresos'!$E$1:$E$65536,'[1]Balanza Egresos'!$A$1:$A$65536,$A125))</f>
        <v>0</v>
      </c>
      <c r="I125" s="77"/>
      <c r="J125" s="54"/>
      <c r="K125" s="72"/>
      <c r="L125" s="72"/>
      <c r="M125" s="72"/>
      <c r="N125" s="72"/>
      <c r="O125" s="56" t="str">
        <f t="shared" si="16"/>
        <v>R</v>
      </c>
      <c r="P125" s="56">
        <f t="shared" si="17"/>
        <v>8</v>
      </c>
      <c r="Q125" s="57" t="str">
        <f t="shared" si="9"/>
        <v>NO</v>
      </c>
      <c r="R125" s="58"/>
      <c r="S125" s="59"/>
      <c r="T125" s="6"/>
      <c r="U125" s="60"/>
      <c r="V125" s="61"/>
      <c r="W125" s="62"/>
      <c r="X125" s="61"/>
      <c r="Y125" s="63"/>
      <c r="Z125" s="64"/>
      <c r="AA125" s="54"/>
      <c r="AB125" s="54"/>
      <c r="AC125" s="54"/>
      <c r="AD125" s="54"/>
      <c r="AE125" s="54"/>
      <c r="AF125" s="54"/>
    </row>
    <row r="126" spans="1:32" s="65" customFormat="1" ht="15" hidden="1" x14ac:dyDescent="0.25">
      <c r="A126" s="66"/>
      <c r="B126" s="66"/>
      <c r="C126" s="76" t="str">
        <f>IFERROR(INDEX('[1]Balanza Egresos'!A$1:C$65536,MATCH(A126,'[1]Balanza Egresos'!A$1:A$65536,0),2),"SIN CUENTA")</f>
        <v>SIN CUENTA</v>
      </c>
      <c r="D126" s="68">
        <f>IF($O126="A",SUMIFS(D127:D$181,$A127:$A$181,LEFT($A126,LEN($A126))&amp;"*",$O127:$O$181,"R"),SUMIFS('[1]Balanza Egresos'!$D$1:$D$65536,'[1]Balanza Egresos'!$A$1:$A$65536,$A126))</f>
        <v>0</v>
      </c>
      <c r="E126" s="68">
        <f>IF($O126="A",SUMIFS(E127:E$181,$A127:$A$181,LEFT($A126,LEN($A126))&amp;"*",$O127:$O$181,"R"),((H126/[1]Parametros!$E$12)*12)+$I126)</f>
        <v>0</v>
      </c>
      <c r="F126" s="52">
        <f>IF($O126="A",SUMIFS(F127:F$181,$A127:$A$181,LEFT($A126,LEN($A126))&amp;"*",$O127:$O$181,"R"),K126+L126+M126+N126)</f>
        <v>0</v>
      </c>
      <c r="G126" s="70"/>
      <c r="H126" s="68">
        <f>IF($O126="A",SUMIFS(H127:H$181,$A127:$A$181,LEFT($A126,$P126)&amp;"*",$O127:$O$181,"R"),SUMIFS('[1]Balanza Egresos'!$E$1:$E$65536,'[1]Balanza Egresos'!$A$1:$A$65536,$A126))</f>
        <v>0</v>
      </c>
      <c r="I126" s="77"/>
      <c r="J126" s="54"/>
      <c r="K126" s="72"/>
      <c r="L126" s="72"/>
      <c r="M126" s="72"/>
      <c r="N126" s="72"/>
      <c r="O126" s="56" t="str">
        <f t="shared" si="16"/>
        <v>R</v>
      </c>
      <c r="P126" s="56">
        <f t="shared" si="17"/>
        <v>8</v>
      </c>
      <c r="Q126" s="57" t="str">
        <f t="shared" si="9"/>
        <v>NO</v>
      </c>
      <c r="R126" s="58"/>
      <c r="S126" s="59"/>
      <c r="T126" s="6"/>
      <c r="U126" s="60"/>
      <c r="V126" s="61"/>
      <c r="W126" s="62"/>
      <c r="X126" s="61"/>
      <c r="Y126" s="63"/>
      <c r="Z126" s="64"/>
      <c r="AA126" s="54"/>
      <c r="AB126" s="54"/>
      <c r="AC126" s="54"/>
      <c r="AD126" s="54"/>
      <c r="AE126" s="54"/>
      <c r="AF126" s="54"/>
    </row>
    <row r="127" spans="1:32" s="65" customFormat="1" ht="15" hidden="1" x14ac:dyDescent="0.25">
      <c r="A127" s="66"/>
      <c r="B127" s="66"/>
      <c r="C127" s="76" t="str">
        <f>IFERROR(INDEX('[1]Balanza Egresos'!A$1:C$65536,MATCH(A127,'[1]Balanza Egresos'!A$1:A$65536,0),2),"SIN CUENTA")</f>
        <v>SIN CUENTA</v>
      </c>
      <c r="D127" s="68">
        <f>IF($O127="A",SUMIFS(D128:D$181,$A128:$A$181,LEFT($A127,LEN($A127))&amp;"*",$O128:$O$181,"R"),SUMIFS('[1]Balanza Egresos'!$D$1:$D$65536,'[1]Balanza Egresos'!$A$1:$A$65536,$A127))</f>
        <v>0</v>
      </c>
      <c r="E127" s="68">
        <f>IF($O127="A",SUMIFS(E128:E$181,$A128:$A$181,LEFT($A127,LEN($A127))&amp;"*",$O128:$O$181,"R"),((H127/[1]Parametros!$E$12)*12)+$I127)</f>
        <v>0</v>
      </c>
      <c r="F127" s="52">
        <f>IF($O127="A",SUMIFS(F128:F$181,$A128:$A$181,LEFT($A127,LEN($A127))&amp;"*",$O128:$O$181,"R"),K127+L127+M127+N127)</f>
        <v>0</v>
      </c>
      <c r="G127" s="70"/>
      <c r="H127" s="68">
        <f>IF($O127="A",SUMIFS(H128:H$181,$A128:$A$181,LEFT($A127,$P127)&amp;"*",$O128:$O$181,"R"),SUMIFS('[1]Balanza Egresos'!$E$1:$E$65536,'[1]Balanza Egresos'!$A$1:$A$65536,$A127))</f>
        <v>0</v>
      </c>
      <c r="I127" s="77"/>
      <c r="J127" s="54"/>
      <c r="K127" s="72"/>
      <c r="L127" s="72"/>
      <c r="M127" s="72"/>
      <c r="N127" s="72"/>
      <c r="O127" s="56" t="str">
        <f t="shared" si="16"/>
        <v>R</v>
      </c>
      <c r="P127" s="56">
        <f t="shared" si="17"/>
        <v>8</v>
      </c>
      <c r="Q127" s="57" t="str">
        <f t="shared" si="9"/>
        <v>NO</v>
      </c>
      <c r="R127" s="58"/>
      <c r="S127" s="59"/>
      <c r="T127" s="6"/>
      <c r="U127" s="60"/>
      <c r="V127" s="61"/>
      <c r="W127" s="62"/>
      <c r="X127" s="61"/>
      <c r="Y127" s="63"/>
      <c r="Z127" s="64"/>
      <c r="AA127" s="54"/>
      <c r="AB127" s="54"/>
      <c r="AC127" s="54"/>
      <c r="AD127" s="54"/>
      <c r="AE127" s="54"/>
      <c r="AF127" s="54"/>
    </row>
    <row r="128" spans="1:32" s="65" customFormat="1" ht="15" hidden="1" x14ac:dyDescent="0.25">
      <c r="A128" s="66"/>
      <c r="B128" s="66"/>
      <c r="C128" s="76" t="str">
        <f>IFERROR(INDEX('[1]Balanza Egresos'!A$1:C$65536,MATCH(A128,'[1]Balanza Egresos'!A$1:A$65536,0),2),"SIN CUENTA")</f>
        <v>SIN CUENTA</v>
      </c>
      <c r="D128" s="68">
        <f>IF($O128="A",SUMIFS(D129:D$181,$A129:$A$181,LEFT($A128,LEN($A128))&amp;"*",$O129:$O$181,"R"),SUMIFS('[1]Balanza Egresos'!$D$1:$D$65536,'[1]Balanza Egresos'!$A$1:$A$65536,$A128))</f>
        <v>0</v>
      </c>
      <c r="E128" s="68">
        <f>IF($O128="A",SUMIFS(E129:E$181,$A129:$A$181,LEFT($A128,LEN($A128))&amp;"*",$O129:$O$181,"R"),((H128/[1]Parametros!$E$12)*12)+$I128)</f>
        <v>0</v>
      </c>
      <c r="F128" s="52">
        <f>IF($O128="A",SUMIFS(F129:F$181,$A129:$A$181,LEFT($A128,LEN($A128))&amp;"*",$O129:$O$181,"R"),K128+L128+M128+N128)</f>
        <v>0</v>
      </c>
      <c r="G128" s="70"/>
      <c r="H128" s="68">
        <f>IF($O128="A",SUMIFS(H129:H$181,$A129:$A$181,LEFT($A128,$P128)&amp;"*",$O129:$O$181,"R"),SUMIFS('[1]Balanza Egresos'!$E$1:$E$65536,'[1]Balanza Egresos'!$A$1:$A$65536,$A128))</f>
        <v>0</v>
      </c>
      <c r="I128" s="77"/>
      <c r="J128" s="54"/>
      <c r="K128" s="72"/>
      <c r="L128" s="72"/>
      <c r="M128" s="72"/>
      <c r="N128" s="72"/>
      <c r="O128" s="56" t="str">
        <f t="shared" si="16"/>
        <v>R</v>
      </c>
      <c r="P128" s="56">
        <f t="shared" si="17"/>
        <v>8</v>
      </c>
      <c r="Q128" s="57" t="str">
        <f t="shared" si="9"/>
        <v>NO</v>
      </c>
      <c r="R128" s="58"/>
      <c r="S128" s="59"/>
      <c r="T128" s="6"/>
      <c r="U128" s="60"/>
      <c r="V128" s="61"/>
      <c r="W128" s="62"/>
      <c r="X128" s="61"/>
      <c r="Y128" s="63"/>
      <c r="Z128" s="64"/>
      <c r="AA128" s="54"/>
      <c r="AB128" s="54"/>
      <c r="AC128" s="54"/>
      <c r="AD128" s="54"/>
      <c r="AE128" s="54"/>
      <c r="AF128" s="54"/>
    </row>
    <row r="129" spans="1:32" s="65" customFormat="1" ht="15" hidden="1" x14ac:dyDescent="0.25">
      <c r="A129" s="66"/>
      <c r="B129" s="66"/>
      <c r="C129" s="76" t="str">
        <f>IFERROR(INDEX('[1]Balanza Egresos'!A$1:C$65536,MATCH(A129,'[1]Balanza Egresos'!A$1:A$65536,0),2),"SIN CUENTA")</f>
        <v>SIN CUENTA</v>
      </c>
      <c r="D129" s="68">
        <f>IF($O129="A",SUMIFS(D130:D$181,$A130:$A$181,LEFT($A129,LEN($A129))&amp;"*",$O130:$O$181,"R"),SUMIFS('[1]Balanza Egresos'!$D$1:$D$65536,'[1]Balanza Egresos'!$A$1:$A$65536,$A129))</f>
        <v>0</v>
      </c>
      <c r="E129" s="68">
        <f>IF($O129="A",SUMIFS(E130:E$181,$A130:$A$181,LEFT($A129,LEN($A129))&amp;"*",$O130:$O$181,"R"),((H129/[1]Parametros!$E$12)*12)+$I129)</f>
        <v>0</v>
      </c>
      <c r="F129" s="52">
        <f>IF($O129="A",SUMIFS(F130:F$181,$A130:$A$181,LEFT($A129,LEN($A129))&amp;"*",$O130:$O$181,"R"),K129+L129+M129+N129)</f>
        <v>0</v>
      </c>
      <c r="G129" s="70"/>
      <c r="H129" s="68">
        <f>IF($O129="A",SUMIFS(H130:H$181,$A130:$A$181,LEFT($A129,$P129)&amp;"*",$O130:$O$181,"R"),SUMIFS('[1]Balanza Egresos'!$E$1:$E$65536,'[1]Balanza Egresos'!$A$1:$A$65536,$A129))</f>
        <v>0</v>
      </c>
      <c r="I129" s="77"/>
      <c r="J129" s="54"/>
      <c r="K129" s="72"/>
      <c r="L129" s="72"/>
      <c r="M129" s="72"/>
      <c r="N129" s="72"/>
      <c r="O129" s="56" t="str">
        <f t="shared" si="16"/>
        <v>R</v>
      </c>
      <c r="P129" s="56">
        <f t="shared" si="17"/>
        <v>8</v>
      </c>
      <c r="Q129" s="57" t="str">
        <f t="shared" si="9"/>
        <v>NO</v>
      </c>
      <c r="R129" s="58"/>
      <c r="S129" s="59"/>
      <c r="T129" s="6"/>
      <c r="U129" s="60"/>
      <c r="V129" s="61"/>
      <c r="W129" s="62"/>
      <c r="X129" s="61"/>
      <c r="Y129" s="63"/>
      <c r="Z129" s="64"/>
      <c r="AA129" s="54"/>
      <c r="AB129" s="54"/>
      <c r="AC129" s="54"/>
      <c r="AD129" s="54"/>
      <c r="AE129" s="54"/>
      <c r="AF129" s="54"/>
    </row>
    <row r="130" spans="1:32" s="65" customFormat="1" ht="15" hidden="1" x14ac:dyDescent="0.25">
      <c r="A130" s="66"/>
      <c r="B130" s="66"/>
      <c r="C130" s="76" t="str">
        <f>IFERROR(INDEX('[1]Balanza Egresos'!A$1:C$65536,MATCH(A130,'[1]Balanza Egresos'!A$1:A$65536,0),2),"SIN CUENTA")</f>
        <v>SIN CUENTA</v>
      </c>
      <c r="D130" s="68">
        <f>IF($O130="A",SUMIFS(D131:D$181,$A131:$A$181,LEFT($A130,LEN($A130))&amp;"*",$O131:$O$181,"R"),SUMIFS('[1]Balanza Egresos'!$D$1:$D$65536,'[1]Balanza Egresos'!$A$1:$A$65536,$A130))</f>
        <v>0</v>
      </c>
      <c r="E130" s="68">
        <f>IF($O130="A",SUMIFS(E131:E$181,$A131:$A$181,LEFT($A130,LEN($A130))&amp;"*",$O131:$O$181,"R"),((H130/[1]Parametros!$E$12)*12)+$I130)</f>
        <v>0</v>
      </c>
      <c r="F130" s="52">
        <f>IF($O130="A",SUMIFS(F131:F$181,$A131:$A$181,LEFT($A130,LEN($A130))&amp;"*",$O131:$O$181,"R"),K130+L130+M130+N130)</f>
        <v>0</v>
      </c>
      <c r="G130" s="70"/>
      <c r="H130" s="68">
        <f>IF($O130="A",SUMIFS(H131:H$181,$A131:$A$181,LEFT($A130,$P130)&amp;"*",$O131:$O$181,"R"),SUMIFS('[1]Balanza Egresos'!$E$1:$E$65536,'[1]Balanza Egresos'!$A$1:$A$65536,$A130))</f>
        <v>0</v>
      </c>
      <c r="I130" s="77"/>
      <c r="J130" s="54"/>
      <c r="K130" s="72"/>
      <c r="L130" s="72"/>
      <c r="M130" s="72"/>
      <c r="N130" s="72"/>
      <c r="O130" s="56" t="str">
        <f>IF(P130&lt;P131,"A","R")</f>
        <v>R</v>
      </c>
      <c r="P130" s="56">
        <f t="shared" si="17"/>
        <v>8</v>
      </c>
      <c r="Q130" s="57" t="str">
        <f t="shared" si="9"/>
        <v>NO</v>
      </c>
      <c r="R130" s="58"/>
      <c r="S130" s="59"/>
      <c r="T130" s="6"/>
      <c r="U130" s="60"/>
      <c r="V130" s="61"/>
      <c r="W130" s="62"/>
      <c r="X130" s="61"/>
      <c r="Y130" s="63"/>
      <c r="Z130" s="64"/>
      <c r="AA130" s="54"/>
      <c r="AB130" s="54"/>
      <c r="AC130" s="54"/>
      <c r="AD130" s="54"/>
      <c r="AE130" s="54"/>
      <c r="AF130" s="54"/>
    </row>
    <row r="131" spans="1:32" s="65" customFormat="1" ht="15" hidden="1" x14ac:dyDescent="0.25">
      <c r="A131" s="66"/>
      <c r="B131" s="66"/>
      <c r="C131" s="76" t="str">
        <f>IFERROR(INDEX('[1]Balanza Egresos'!A$1:C$65536,MATCH(A131,'[1]Balanza Egresos'!A$1:A$65536,0),2),"SIN CUENTA")</f>
        <v>SIN CUENTA</v>
      </c>
      <c r="D131" s="68">
        <f>IF($O131="A",SUMIFS(D132:D$181,$A132:$A$181,LEFT($A131,LEN($A131))&amp;"*",$O132:$O$181,"R"),SUMIFS('[1]Balanza Egresos'!$D$1:$D$65536,'[1]Balanza Egresos'!$A$1:$A$65536,$A131))</f>
        <v>0</v>
      </c>
      <c r="E131" s="68">
        <f>IF($O131="A",SUMIFS(E132:E$181,$A132:$A$181,LEFT($A131,LEN($A131))&amp;"*",$O132:$O$181,"R"),((H131/[1]Parametros!$E$12)*12)+$I131)</f>
        <v>0</v>
      </c>
      <c r="F131" s="52">
        <f>IF($O131="A",SUMIFS(F132:F$181,$A132:$A$181,LEFT($A131,LEN($A131))&amp;"*",$O132:$O$181,"R"),K131+L131+M131+N131)</f>
        <v>0</v>
      </c>
      <c r="G131" s="70"/>
      <c r="H131" s="68">
        <f>IF($O131="A",SUMIFS(H132:H$181,$A132:$A$181,LEFT($A131,$P131)&amp;"*",$O132:$O$181,"R"),SUMIFS('[1]Balanza Egresos'!$E$1:$E$65536,'[1]Balanza Egresos'!$A$1:$A$65536,$A131))</f>
        <v>0</v>
      </c>
      <c r="I131" s="77"/>
      <c r="J131" s="54"/>
      <c r="K131" s="72"/>
      <c r="L131" s="72"/>
      <c r="M131" s="72"/>
      <c r="N131" s="72"/>
      <c r="O131" s="56" t="str">
        <f t="shared" si="16"/>
        <v>R</v>
      </c>
      <c r="P131" s="56">
        <f t="shared" si="17"/>
        <v>8</v>
      </c>
      <c r="Q131" s="57" t="str">
        <f t="shared" si="9"/>
        <v>NO</v>
      </c>
      <c r="R131" s="58"/>
      <c r="S131" s="59"/>
      <c r="T131" s="6"/>
      <c r="U131" s="60"/>
      <c r="V131" s="61"/>
      <c r="W131" s="62"/>
      <c r="X131" s="61"/>
      <c r="Y131" s="63"/>
      <c r="Z131" s="64"/>
      <c r="AA131" s="54"/>
      <c r="AB131" s="54"/>
      <c r="AC131" s="54"/>
      <c r="AD131" s="54"/>
      <c r="AE131" s="54"/>
      <c r="AF131" s="54"/>
    </row>
    <row r="132" spans="1:32" s="65" customFormat="1" ht="15" hidden="1" x14ac:dyDescent="0.25">
      <c r="A132" s="66"/>
      <c r="B132" s="66"/>
      <c r="C132" s="76" t="str">
        <f>IFERROR(INDEX('[1]Balanza Egresos'!A$1:C$65536,MATCH(A132,'[1]Balanza Egresos'!A$1:A$65536,0),2),"SIN CUENTA")</f>
        <v>SIN CUENTA</v>
      </c>
      <c r="D132" s="68">
        <f>IF($O132="A",SUMIFS(D133:D$181,$A133:$A$181,LEFT($A132,LEN($A132))&amp;"*",$O133:$O$181,"R"),SUMIFS('[1]Balanza Egresos'!$D$1:$D$65536,'[1]Balanza Egresos'!$A$1:$A$65536,$A132))</f>
        <v>0</v>
      </c>
      <c r="E132" s="68">
        <f>IF($O132="A",SUMIFS(E133:E$181,$A133:$A$181,LEFT($A132,LEN($A132))&amp;"*",$O133:$O$181,"R"),((H132/[1]Parametros!$E$12)*12)+$I132)</f>
        <v>0</v>
      </c>
      <c r="F132" s="52">
        <f>IF($O132="A",SUMIFS(F133:F$181,$A133:$A$181,LEFT($A132,LEN($A132))&amp;"*",$O133:$O$181,"R"),K132+L132+M132+N132)</f>
        <v>0</v>
      </c>
      <c r="G132" s="70"/>
      <c r="H132" s="68">
        <f>IF($O132="A",SUMIFS(H133:H$181,$A133:$A$181,LEFT($A132,$P132)&amp;"*",$O133:$O$181,"R"),SUMIFS('[1]Balanza Egresos'!$E$1:$E$65536,'[1]Balanza Egresos'!$A$1:$A$65536,$A132))</f>
        <v>0</v>
      </c>
      <c r="I132" s="77"/>
      <c r="J132" s="54"/>
      <c r="K132" s="72"/>
      <c r="L132" s="72"/>
      <c r="M132" s="72"/>
      <c r="N132" s="72"/>
      <c r="O132" s="56" t="str">
        <f t="shared" si="16"/>
        <v>R</v>
      </c>
      <c r="P132" s="56">
        <f t="shared" si="17"/>
        <v>8</v>
      </c>
      <c r="Q132" s="57" t="str">
        <f t="shared" si="9"/>
        <v>NO</v>
      </c>
      <c r="R132" s="58"/>
      <c r="S132" s="59"/>
      <c r="T132" s="6"/>
      <c r="U132" s="60"/>
      <c r="V132" s="61"/>
      <c r="W132" s="62"/>
      <c r="X132" s="61"/>
      <c r="Y132" s="63"/>
      <c r="Z132" s="64"/>
      <c r="AA132" s="54"/>
      <c r="AB132" s="54"/>
      <c r="AC132" s="54"/>
      <c r="AD132" s="54"/>
      <c r="AE132" s="54"/>
      <c r="AF132" s="54"/>
    </row>
    <row r="133" spans="1:32" s="65" customFormat="1" ht="15" hidden="1" x14ac:dyDescent="0.25">
      <c r="A133" s="66"/>
      <c r="B133" s="66"/>
      <c r="C133" s="76" t="str">
        <f>IFERROR(INDEX('[1]Balanza Egresos'!A$1:C$65536,MATCH(A133,'[1]Balanza Egresos'!A$1:A$65536,0),2),"SIN CUENTA")</f>
        <v>SIN CUENTA</v>
      </c>
      <c r="D133" s="68">
        <f>IF($O133="A",SUMIFS(D134:D$181,$A134:$A$181,LEFT($A133,LEN($A133))&amp;"*",$O134:$O$181,"R"),SUMIFS('[1]Balanza Egresos'!$D$1:$D$65536,'[1]Balanza Egresos'!$A$1:$A$65536,$A133))</f>
        <v>0</v>
      </c>
      <c r="E133" s="68">
        <f>IF($O133="A",SUMIFS(E134:E$181,$A134:$A$181,LEFT($A133,LEN($A133))&amp;"*",$O134:$O$181,"R"),((H133/[1]Parametros!$E$12)*12)+$I133)</f>
        <v>0</v>
      </c>
      <c r="F133" s="52">
        <f>IF($O133="A",SUMIFS(F134:F$181,$A134:$A$181,LEFT($A133,LEN($A133))&amp;"*",$O134:$O$181,"R"),K133+L133+M133+N133)</f>
        <v>0</v>
      </c>
      <c r="G133" s="70"/>
      <c r="H133" s="68">
        <f>IF($O133="A",SUMIFS(H134:H$181,$A134:$A$181,LEFT($A133,$P133)&amp;"*",$O134:$O$181,"R"),SUMIFS('[1]Balanza Egresos'!$E$1:$E$65536,'[1]Balanza Egresos'!$A$1:$A$65536,$A133))</f>
        <v>0</v>
      </c>
      <c r="I133" s="77"/>
      <c r="J133" s="54"/>
      <c r="K133" s="72"/>
      <c r="L133" s="72"/>
      <c r="M133" s="72"/>
      <c r="N133" s="72"/>
      <c r="O133" s="56" t="str">
        <f t="shared" si="16"/>
        <v>R</v>
      </c>
      <c r="P133" s="56">
        <f t="shared" si="17"/>
        <v>8</v>
      </c>
      <c r="Q133" s="57" t="str">
        <f t="shared" si="9"/>
        <v>NO</v>
      </c>
      <c r="R133" s="58"/>
      <c r="S133" s="59"/>
      <c r="T133" s="6"/>
      <c r="U133" s="60"/>
      <c r="V133" s="61"/>
      <c r="W133" s="62"/>
      <c r="X133" s="61"/>
      <c r="Y133" s="63"/>
      <c r="Z133" s="64"/>
      <c r="AA133" s="54"/>
      <c r="AB133" s="54"/>
      <c r="AC133" s="54"/>
      <c r="AD133" s="54"/>
      <c r="AE133" s="54"/>
      <c r="AF133" s="54"/>
    </row>
    <row r="134" spans="1:32" s="65" customFormat="1" ht="15" hidden="1" x14ac:dyDescent="0.25">
      <c r="A134" s="66"/>
      <c r="B134" s="66"/>
      <c r="C134" s="76" t="str">
        <f>IFERROR(INDEX('[1]Balanza Egresos'!A$1:C$65536,MATCH(A134,'[1]Balanza Egresos'!A$1:A$65536,0),2),"SIN CUENTA")</f>
        <v>SIN CUENTA</v>
      </c>
      <c r="D134" s="68">
        <f>IF($O134="A",SUMIFS(D135:D$181,$A135:$A$181,LEFT($A134,LEN($A134))&amp;"*",$O135:$O$181,"R"),SUMIFS('[1]Balanza Egresos'!$D$1:$D$65536,'[1]Balanza Egresos'!$A$1:$A$65536,$A134))</f>
        <v>0</v>
      </c>
      <c r="E134" s="68">
        <f>IF($O134="A",SUMIFS(E135:E$181,$A135:$A$181,LEFT($A134,LEN($A134))&amp;"*",$O135:$O$181,"R"),((H134/[1]Parametros!$E$12)*12)+$I134)</f>
        <v>0</v>
      </c>
      <c r="F134" s="52">
        <f>IF($O134="A",SUMIFS(F135:F$181,$A135:$A$181,LEFT($A134,LEN($A134))&amp;"*",$O135:$O$181,"R"),K134+L134+M134+N134)</f>
        <v>0</v>
      </c>
      <c r="G134" s="70"/>
      <c r="H134" s="68">
        <f>IF($O134="A",SUMIFS(H135:H$181,$A135:$A$181,LEFT($A134,$P134)&amp;"*",$O135:$O$181,"R"),SUMIFS('[1]Balanza Egresos'!$E$1:$E$65536,'[1]Balanza Egresos'!$A$1:$A$65536,$A134))</f>
        <v>0</v>
      </c>
      <c r="I134" s="77"/>
      <c r="J134" s="54"/>
      <c r="K134" s="72"/>
      <c r="L134" s="72"/>
      <c r="M134" s="72"/>
      <c r="N134" s="72"/>
      <c r="O134" s="56" t="str">
        <f t="shared" si="16"/>
        <v>R</v>
      </c>
      <c r="P134" s="56">
        <f t="shared" si="17"/>
        <v>8</v>
      </c>
      <c r="Q134" s="57" t="str">
        <f t="shared" si="9"/>
        <v>NO</v>
      </c>
      <c r="R134" s="58"/>
      <c r="S134" s="59"/>
      <c r="T134" s="6"/>
      <c r="U134" s="60"/>
      <c r="V134" s="61"/>
      <c r="W134" s="62"/>
      <c r="X134" s="61"/>
      <c r="Y134" s="63"/>
      <c r="Z134" s="64"/>
      <c r="AA134" s="54"/>
      <c r="AB134" s="54"/>
      <c r="AC134" s="54"/>
      <c r="AD134" s="54"/>
      <c r="AE134" s="54"/>
      <c r="AF134" s="54"/>
    </row>
    <row r="135" spans="1:32" s="65" customFormat="1" ht="15" hidden="1" x14ac:dyDescent="0.25">
      <c r="A135" s="66"/>
      <c r="B135" s="66"/>
      <c r="C135" s="76" t="str">
        <f>IFERROR(INDEX('[1]Balanza Egresos'!A$1:C$65536,MATCH(A135,'[1]Balanza Egresos'!A$1:A$65536,0),2),"SIN CUENTA")</f>
        <v>SIN CUENTA</v>
      </c>
      <c r="D135" s="68">
        <f>IF($O135="A",SUMIFS(D136:D$181,$A136:$A$181,LEFT($A135,LEN($A135))&amp;"*",$O136:$O$181,"R"),SUMIFS('[1]Balanza Egresos'!$D$1:$D$65536,'[1]Balanza Egresos'!$A$1:$A$65536,$A135))</f>
        <v>0</v>
      </c>
      <c r="E135" s="68">
        <f>IF($O135="A",SUMIFS(E136:E$181,$A136:$A$181,LEFT($A135,LEN($A135))&amp;"*",$O136:$O$181,"R"),((H135/[1]Parametros!$E$12)*12)+$I135)</f>
        <v>0</v>
      </c>
      <c r="F135" s="52">
        <f>IF($O135="A",SUMIFS(F136:F$181,$A136:$A$181,LEFT($A135,LEN($A135))&amp;"*",$O136:$O$181,"R"),K135+L135+M135+N135)</f>
        <v>0</v>
      </c>
      <c r="G135" s="70"/>
      <c r="H135" s="68">
        <f>IF($O135="A",SUMIFS(H136:H$181,$A136:$A$181,LEFT($A135,$P135)&amp;"*",$O136:$O$181,"R"),SUMIFS('[1]Balanza Egresos'!$E$1:$E$65536,'[1]Balanza Egresos'!$A$1:$A$65536,$A135))</f>
        <v>0</v>
      </c>
      <c r="I135" s="77"/>
      <c r="J135" s="54"/>
      <c r="K135" s="72"/>
      <c r="L135" s="72"/>
      <c r="M135" s="72"/>
      <c r="N135" s="72"/>
      <c r="O135" s="56" t="str">
        <f t="shared" si="16"/>
        <v>R</v>
      </c>
      <c r="P135" s="56">
        <f t="shared" si="17"/>
        <v>8</v>
      </c>
      <c r="Q135" s="57" t="str">
        <f t="shared" si="9"/>
        <v>NO</v>
      </c>
      <c r="R135" s="58"/>
      <c r="S135" s="59"/>
      <c r="T135" s="6"/>
      <c r="U135" s="60"/>
      <c r="V135" s="61"/>
      <c r="W135" s="62"/>
      <c r="X135" s="61"/>
      <c r="Y135" s="63"/>
      <c r="Z135" s="64"/>
      <c r="AA135" s="54"/>
      <c r="AB135" s="54"/>
      <c r="AC135" s="54"/>
      <c r="AD135" s="54"/>
      <c r="AE135" s="54"/>
      <c r="AF135" s="54"/>
    </row>
    <row r="136" spans="1:32" s="65" customFormat="1" ht="15" hidden="1" x14ac:dyDescent="0.25">
      <c r="A136" s="66"/>
      <c r="B136" s="66"/>
      <c r="C136" s="76" t="str">
        <f>IFERROR(INDEX('[1]Balanza Egresos'!A$1:C$65536,MATCH(A136,'[1]Balanza Egresos'!A$1:A$65536,0),2),"SIN CUENTA")</f>
        <v>SIN CUENTA</v>
      </c>
      <c r="D136" s="68">
        <f>IF($O136="A",SUMIFS(D137:D$181,$A137:$A$181,LEFT($A136,LEN($A136))&amp;"*",$O137:$O$181,"R"),SUMIFS('[1]Balanza Egresos'!$D$1:$D$65536,'[1]Balanza Egresos'!$A$1:$A$65536,$A136))</f>
        <v>0</v>
      </c>
      <c r="E136" s="68">
        <f>IF($O136="A",SUMIFS(E137:E$181,$A137:$A$181,LEFT($A136,LEN($A136))&amp;"*",$O137:$O$181,"R"),((H136/[1]Parametros!$E$12)*12)+$I136)</f>
        <v>0</v>
      </c>
      <c r="F136" s="52">
        <f>IF($O136="A",SUMIFS(F137:F$181,$A137:$A$181,LEFT($A136,LEN($A136))&amp;"*",$O137:$O$181,"R"),K136+L136+M136+N136)</f>
        <v>0</v>
      </c>
      <c r="G136" s="70"/>
      <c r="H136" s="68">
        <f>IF($O136="A",SUMIFS(H137:H$181,$A137:$A$181,LEFT($A136,$P136)&amp;"*",$O137:$O$181,"R"),SUMIFS('[1]Balanza Egresos'!$E$1:$E$65536,'[1]Balanza Egresos'!$A$1:$A$65536,$A136))</f>
        <v>0</v>
      </c>
      <c r="I136" s="77"/>
      <c r="J136" s="54"/>
      <c r="K136" s="72"/>
      <c r="L136" s="72"/>
      <c r="M136" s="72"/>
      <c r="N136" s="72"/>
      <c r="O136" s="56" t="str">
        <f t="shared" si="16"/>
        <v>R</v>
      </c>
      <c r="P136" s="56">
        <f t="shared" si="17"/>
        <v>8</v>
      </c>
      <c r="Q136" s="57" t="str">
        <f t="shared" si="9"/>
        <v>NO</v>
      </c>
      <c r="R136" s="58"/>
      <c r="S136" s="59"/>
      <c r="T136" s="6"/>
      <c r="U136" s="60"/>
      <c r="V136" s="61"/>
      <c r="W136" s="62"/>
      <c r="X136" s="61"/>
      <c r="Y136" s="63"/>
      <c r="Z136" s="64"/>
      <c r="AA136" s="54"/>
      <c r="AB136" s="54"/>
      <c r="AC136" s="54"/>
      <c r="AD136" s="54"/>
      <c r="AE136" s="54"/>
      <c r="AF136" s="54"/>
    </row>
    <row r="137" spans="1:32" s="65" customFormat="1" ht="15" hidden="1" x14ac:dyDescent="0.25">
      <c r="A137" s="66"/>
      <c r="B137" s="66"/>
      <c r="C137" s="76" t="str">
        <f>IFERROR(INDEX('[1]Balanza Egresos'!A$1:C$65536,MATCH(A137,'[1]Balanza Egresos'!A$1:A$65536,0),2),"SIN CUENTA")</f>
        <v>SIN CUENTA</v>
      </c>
      <c r="D137" s="68">
        <f>IF($O137="A",SUMIFS(D138:D$181,$A138:$A$181,LEFT($A137,LEN($A137))&amp;"*",$O138:$O$181,"R"),SUMIFS('[1]Balanza Egresos'!$D$1:$D$65536,'[1]Balanza Egresos'!$A$1:$A$65536,$A137))</f>
        <v>0</v>
      </c>
      <c r="E137" s="68">
        <f>IF($O137="A",SUMIFS(E138:E$181,$A138:$A$181,LEFT($A137,LEN($A137))&amp;"*",$O138:$O$181,"R"),((H137/[1]Parametros!$E$12)*12)+$I137)</f>
        <v>0</v>
      </c>
      <c r="F137" s="52">
        <f>IF($O137="A",SUMIFS(F138:F$181,$A138:$A$181,LEFT($A137,LEN($A137))&amp;"*",$O138:$O$181,"R"),K137+L137+M137+N137)</f>
        <v>0</v>
      </c>
      <c r="G137" s="70"/>
      <c r="H137" s="68">
        <f>IF($O137="A",SUMIFS(H138:H$181,$A138:$A$181,LEFT($A137,$P137)&amp;"*",$O138:$O$181,"R"),SUMIFS('[1]Balanza Egresos'!$E$1:$E$65536,'[1]Balanza Egresos'!$A$1:$A$65536,$A137))</f>
        <v>0</v>
      </c>
      <c r="I137" s="77"/>
      <c r="J137" s="54"/>
      <c r="K137" s="72"/>
      <c r="L137" s="72"/>
      <c r="M137" s="72"/>
      <c r="N137" s="72"/>
      <c r="O137" s="56" t="str">
        <f t="shared" si="16"/>
        <v>R</v>
      </c>
      <c r="P137" s="56">
        <f t="shared" si="17"/>
        <v>8</v>
      </c>
      <c r="Q137" s="57" t="str">
        <f t="shared" si="9"/>
        <v>NO</v>
      </c>
      <c r="R137" s="58"/>
      <c r="S137" s="59"/>
      <c r="T137" s="6"/>
      <c r="U137" s="60"/>
      <c r="V137" s="61"/>
      <c r="W137" s="62"/>
      <c r="X137" s="61"/>
      <c r="Y137" s="63"/>
      <c r="Z137" s="64"/>
      <c r="AA137" s="54"/>
      <c r="AB137" s="54"/>
      <c r="AC137" s="54"/>
      <c r="AD137" s="54"/>
      <c r="AE137" s="54"/>
      <c r="AF137" s="54"/>
    </row>
    <row r="138" spans="1:32" s="65" customFormat="1" ht="15" hidden="1" x14ac:dyDescent="0.25">
      <c r="A138" s="66"/>
      <c r="B138" s="66"/>
      <c r="C138" s="76" t="str">
        <f>IFERROR(INDEX('[1]Balanza Egresos'!A$1:C$65536,MATCH(A138,'[1]Balanza Egresos'!A$1:A$65536,0),2),"SIN CUENTA")</f>
        <v>SIN CUENTA</v>
      </c>
      <c r="D138" s="68">
        <f>IF($O138="A",SUMIFS(D139:D$181,$A139:$A$181,LEFT($A138,LEN($A138))&amp;"*",$O139:$O$181,"R"),SUMIFS('[1]Balanza Egresos'!$D$1:$D$65536,'[1]Balanza Egresos'!$A$1:$A$65536,$A138))</f>
        <v>0</v>
      </c>
      <c r="E138" s="68">
        <f>IF($O138="A",SUMIFS(E139:E$181,$A139:$A$181,LEFT($A138,LEN($A138))&amp;"*",$O139:$O$181,"R"),((H138/[1]Parametros!$E$12)*12)+$I138)</f>
        <v>0</v>
      </c>
      <c r="F138" s="52">
        <f>IF($O138="A",SUMIFS(F139:F$181,$A139:$A$181,LEFT($A138,LEN($A138))&amp;"*",$O139:$O$181,"R"),K138+L138+M138+N138)</f>
        <v>0</v>
      </c>
      <c r="G138" s="70"/>
      <c r="H138" s="68">
        <f>IF($O138="A",SUMIFS(H139:H$181,$A139:$A$181,LEFT($A138,$P138)&amp;"*",$O139:$O$181,"R"),SUMIFS('[1]Balanza Egresos'!$E$1:$E$65536,'[1]Balanza Egresos'!$A$1:$A$65536,$A138))</f>
        <v>0</v>
      </c>
      <c r="I138" s="77"/>
      <c r="J138" s="54"/>
      <c r="K138" s="72"/>
      <c r="L138" s="72"/>
      <c r="M138" s="72"/>
      <c r="N138" s="72"/>
      <c r="O138" s="56" t="str">
        <f t="shared" si="16"/>
        <v>R</v>
      </c>
      <c r="P138" s="56">
        <f t="shared" si="17"/>
        <v>8</v>
      </c>
      <c r="Q138" s="57" t="str">
        <f t="shared" ref="Q138:Q181" si="18">IF(ABS(D138+E138+F138+H138)&gt;0,"SI","NO")</f>
        <v>NO</v>
      </c>
      <c r="R138" s="58"/>
      <c r="S138" s="59"/>
      <c r="T138" s="6"/>
      <c r="U138" s="60"/>
      <c r="V138" s="61"/>
      <c r="W138" s="62"/>
      <c r="X138" s="61"/>
      <c r="Y138" s="63"/>
      <c r="Z138" s="64"/>
      <c r="AA138" s="54"/>
      <c r="AB138" s="54"/>
      <c r="AC138" s="54"/>
      <c r="AD138" s="54"/>
      <c r="AE138" s="54"/>
      <c r="AF138" s="54"/>
    </row>
    <row r="139" spans="1:32" s="65" customFormat="1" ht="15" hidden="1" x14ac:dyDescent="0.25">
      <c r="A139" s="66"/>
      <c r="B139" s="66"/>
      <c r="C139" s="76" t="str">
        <f>IFERROR(INDEX('[1]Balanza Egresos'!A$1:C$65536,MATCH(A139,'[1]Balanza Egresos'!A$1:A$65536,0),2),"SIN CUENTA")</f>
        <v>SIN CUENTA</v>
      </c>
      <c r="D139" s="68">
        <f>IF($O139="A",SUMIFS(D140:D$181,$A140:$A$181,LEFT($A139,LEN($A139))&amp;"*",$O140:$O$181,"R"),SUMIFS('[1]Balanza Egresos'!$D$1:$D$65536,'[1]Balanza Egresos'!$A$1:$A$65536,$A139))</f>
        <v>0</v>
      </c>
      <c r="E139" s="68">
        <f>IF($O139="A",SUMIFS(E140:E$181,$A140:$A$181,LEFT($A139,LEN($A139))&amp;"*",$O140:$O$181,"R"),((H139/[1]Parametros!$E$12)*12)+$I139)</f>
        <v>0</v>
      </c>
      <c r="F139" s="52">
        <f>IF($O139="A",SUMIFS(F140:F$181,$A140:$A$181,LEFT($A139,LEN($A139))&amp;"*",$O140:$O$181,"R"),K139+L139+M139+N139)</f>
        <v>0</v>
      </c>
      <c r="G139" s="70"/>
      <c r="H139" s="68">
        <f>IF($O139="A",SUMIFS(H140:H$181,$A140:$A$181,LEFT($A139,$P139)&amp;"*",$O140:$O$181,"R"),SUMIFS('[1]Balanza Egresos'!$E$1:$E$65536,'[1]Balanza Egresos'!$A$1:$A$65536,$A139))</f>
        <v>0</v>
      </c>
      <c r="I139" s="77"/>
      <c r="J139" s="54"/>
      <c r="K139" s="72"/>
      <c r="L139" s="72"/>
      <c r="M139" s="72"/>
      <c r="N139" s="72"/>
      <c r="O139" s="56" t="str">
        <f t="shared" ref="O139:O181" si="19">IF(P139&lt;P140,"A","R")</f>
        <v>R</v>
      </c>
      <c r="P139" s="56">
        <f t="shared" ref="P139:P181" si="20">IF(LEN(A139)=1,1,IF(LEN(A139)=3,2,IF(LEN(A139)=5,3,IF(LEN(A139)=7,4,IF(LEN(A139)=10,5,IF(LEN(A139)=14,6,IF(LEN(A139)=18,7,8)))))))</f>
        <v>8</v>
      </c>
      <c r="Q139" s="57" t="str">
        <f t="shared" si="18"/>
        <v>NO</v>
      </c>
      <c r="R139" s="58"/>
      <c r="S139" s="59"/>
      <c r="T139" s="6"/>
      <c r="U139" s="60"/>
      <c r="V139" s="61"/>
      <c r="W139" s="62"/>
      <c r="X139" s="61"/>
      <c r="Y139" s="63"/>
      <c r="Z139" s="64"/>
      <c r="AA139" s="54"/>
      <c r="AB139" s="54"/>
      <c r="AC139" s="54"/>
      <c r="AD139" s="54"/>
      <c r="AE139" s="54"/>
      <c r="AF139" s="54"/>
    </row>
    <row r="140" spans="1:32" s="65" customFormat="1" ht="15" hidden="1" x14ac:dyDescent="0.25">
      <c r="A140" s="66"/>
      <c r="B140" s="66"/>
      <c r="C140" s="76" t="str">
        <f>IFERROR(INDEX('[1]Balanza Egresos'!A$1:C$65536,MATCH(A140,'[1]Balanza Egresos'!A$1:A$65536,0),2),"SIN CUENTA")</f>
        <v>SIN CUENTA</v>
      </c>
      <c r="D140" s="68">
        <f>IF($O140="A",SUMIFS(D141:D$181,$A141:$A$181,LEFT($A140,LEN($A140))&amp;"*",$O141:$O$181,"R"),SUMIFS('[1]Balanza Egresos'!$D$1:$D$65536,'[1]Balanza Egresos'!$A$1:$A$65536,$A140))</f>
        <v>0</v>
      </c>
      <c r="E140" s="68">
        <f>IF($O140="A",SUMIFS(E141:E$181,$A141:$A$181,LEFT($A140,LEN($A140))&amp;"*",$O141:$O$181,"R"),((H140/[1]Parametros!$E$12)*12)+$I140)</f>
        <v>0</v>
      </c>
      <c r="F140" s="52">
        <f>IF($O140="A",SUMIFS(F141:F$181,$A141:$A$181,LEFT($A140,LEN($A140))&amp;"*",$O141:$O$181,"R"),K140+L140+M140+N140)</f>
        <v>0</v>
      </c>
      <c r="G140" s="70"/>
      <c r="H140" s="68">
        <f>IF($O140="A",SUMIFS(H141:H$181,$A141:$A$181,LEFT($A140,$P140)&amp;"*",$O141:$O$181,"R"),SUMIFS('[1]Balanza Egresos'!$E$1:$E$65536,'[1]Balanza Egresos'!$A$1:$A$65536,$A140))</f>
        <v>0</v>
      </c>
      <c r="I140" s="77"/>
      <c r="J140" s="54"/>
      <c r="K140" s="72"/>
      <c r="L140" s="72"/>
      <c r="M140" s="72"/>
      <c r="N140" s="72"/>
      <c r="O140" s="56" t="str">
        <f t="shared" si="19"/>
        <v>R</v>
      </c>
      <c r="P140" s="56">
        <f t="shared" si="20"/>
        <v>8</v>
      </c>
      <c r="Q140" s="57" t="str">
        <f t="shared" si="18"/>
        <v>NO</v>
      </c>
      <c r="R140" s="58"/>
      <c r="S140" s="59"/>
      <c r="T140" s="6"/>
      <c r="U140" s="60"/>
      <c r="V140" s="61"/>
      <c r="W140" s="62"/>
      <c r="X140" s="61"/>
      <c r="Y140" s="63"/>
      <c r="Z140" s="64"/>
      <c r="AA140" s="54"/>
      <c r="AB140" s="54"/>
      <c r="AC140" s="54"/>
      <c r="AD140" s="54"/>
      <c r="AE140" s="54"/>
      <c r="AF140" s="54"/>
    </row>
    <row r="141" spans="1:32" s="65" customFormat="1" ht="15" hidden="1" x14ac:dyDescent="0.25">
      <c r="A141" s="66"/>
      <c r="B141" s="66"/>
      <c r="C141" s="76" t="str">
        <f>IFERROR(INDEX('[1]Balanza Egresos'!A$1:C$65536,MATCH(A141,'[1]Balanza Egresos'!A$1:A$65536,0),2),"SIN CUENTA")</f>
        <v>SIN CUENTA</v>
      </c>
      <c r="D141" s="68">
        <f>IF($O141="A",SUMIFS(D142:D$181,$A142:$A$181,LEFT($A141,LEN($A141))&amp;"*",$O142:$O$181,"R"),SUMIFS('[1]Balanza Egresos'!$D$1:$D$65536,'[1]Balanza Egresos'!$A$1:$A$65536,$A141))</f>
        <v>0</v>
      </c>
      <c r="E141" s="68">
        <f>IF($O141="A",SUMIFS(E142:E$181,$A142:$A$181,LEFT($A141,LEN($A141))&amp;"*",$O142:$O$181,"R"),((H141/[1]Parametros!$E$12)*12)+$I141)</f>
        <v>0</v>
      </c>
      <c r="F141" s="52">
        <f>IF($O141="A",SUMIFS(F142:F$181,$A142:$A$181,LEFT($A141,LEN($A141))&amp;"*",$O142:$O$181,"R"),K141+L141+M141+N141)</f>
        <v>0</v>
      </c>
      <c r="G141" s="70"/>
      <c r="H141" s="68">
        <f>IF($O141="A",SUMIFS(H142:H$181,$A142:$A$181,LEFT($A141,$P141)&amp;"*",$O142:$O$181,"R"),SUMIFS('[1]Balanza Egresos'!$E$1:$E$65536,'[1]Balanza Egresos'!$A$1:$A$65536,$A141))</f>
        <v>0</v>
      </c>
      <c r="I141" s="77"/>
      <c r="J141" s="54"/>
      <c r="K141" s="72"/>
      <c r="L141" s="72"/>
      <c r="M141" s="72"/>
      <c r="N141" s="72"/>
      <c r="O141" s="56" t="str">
        <f t="shared" si="19"/>
        <v>R</v>
      </c>
      <c r="P141" s="56">
        <f t="shared" si="20"/>
        <v>8</v>
      </c>
      <c r="Q141" s="57" t="str">
        <f t="shared" si="18"/>
        <v>NO</v>
      </c>
      <c r="R141" s="58"/>
      <c r="S141" s="59"/>
      <c r="T141" s="6"/>
      <c r="U141" s="60"/>
      <c r="V141" s="61"/>
      <c r="W141" s="62"/>
      <c r="X141" s="61"/>
      <c r="Y141" s="63"/>
      <c r="Z141" s="64"/>
      <c r="AA141" s="54"/>
      <c r="AB141" s="54"/>
      <c r="AC141" s="54"/>
      <c r="AD141" s="54"/>
      <c r="AE141" s="54"/>
      <c r="AF141" s="54"/>
    </row>
    <row r="142" spans="1:32" s="65" customFormat="1" ht="15" hidden="1" x14ac:dyDescent="0.25">
      <c r="A142" s="66"/>
      <c r="B142" s="66"/>
      <c r="C142" s="76" t="str">
        <f>IFERROR(INDEX('[1]Balanza Egresos'!A$1:C$65536,MATCH(A142,'[1]Balanza Egresos'!A$1:A$65536,0),2),"SIN CUENTA")</f>
        <v>SIN CUENTA</v>
      </c>
      <c r="D142" s="68">
        <f>IF($O142="A",SUMIFS(D143:D$181,$A143:$A$181,LEFT($A142,LEN($A142))&amp;"*",$O143:$O$181,"R"),SUMIFS('[1]Balanza Egresos'!$D$1:$D$65536,'[1]Balanza Egresos'!$A$1:$A$65536,$A142))</f>
        <v>0</v>
      </c>
      <c r="E142" s="68">
        <f>IF($O142="A",SUMIFS(E143:E$181,$A143:$A$181,LEFT($A142,LEN($A142))&amp;"*",$O143:$O$181,"R"),((H142/[1]Parametros!$E$12)*12)+$I142)</f>
        <v>0</v>
      </c>
      <c r="F142" s="52">
        <f>IF($O142="A",SUMIFS(F143:F$181,$A143:$A$181,LEFT($A142,LEN($A142))&amp;"*",$O143:$O$181,"R"),K142+L142+M142+N142)</f>
        <v>0</v>
      </c>
      <c r="G142" s="70"/>
      <c r="H142" s="68">
        <f>IF($O142="A",SUMIFS(H143:H$181,$A143:$A$181,LEFT($A142,$P142)&amp;"*",$O143:$O$181,"R"),SUMIFS('[1]Balanza Egresos'!$E$1:$E$65536,'[1]Balanza Egresos'!$A$1:$A$65536,$A142))</f>
        <v>0</v>
      </c>
      <c r="I142" s="77"/>
      <c r="J142" s="54"/>
      <c r="K142" s="72"/>
      <c r="L142" s="72"/>
      <c r="M142" s="72"/>
      <c r="N142" s="72"/>
      <c r="O142" s="56" t="str">
        <f t="shared" si="19"/>
        <v>R</v>
      </c>
      <c r="P142" s="56">
        <f t="shared" si="20"/>
        <v>8</v>
      </c>
      <c r="Q142" s="57" t="str">
        <f t="shared" si="18"/>
        <v>NO</v>
      </c>
      <c r="R142" s="58"/>
      <c r="S142" s="59"/>
      <c r="T142" s="6"/>
      <c r="U142" s="60"/>
      <c r="V142" s="61"/>
      <c r="W142" s="62"/>
      <c r="X142" s="61"/>
      <c r="Y142" s="63"/>
      <c r="Z142" s="64"/>
      <c r="AA142" s="54"/>
      <c r="AB142" s="54"/>
      <c r="AC142" s="54"/>
      <c r="AD142" s="54"/>
      <c r="AE142" s="54"/>
      <c r="AF142" s="54"/>
    </row>
    <row r="143" spans="1:32" s="65" customFormat="1" ht="15" hidden="1" x14ac:dyDescent="0.25">
      <c r="A143" s="66"/>
      <c r="B143" s="66"/>
      <c r="C143" s="76" t="str">
        <f>IFERROR(INDEX('[1]Balanza Egresos'!A$1:C$65536,MATCH(A143,'[1]Balanza Egresos'!A$1:A$65536,0),2),"SIN CUENTA")</f>
        <v>SIN CUENTA</v>
      </c>
      <c r="D143" s="68">
        <f>IF($O143="A",SUMIFS(D144:D$181,$A144:$A$181,LEFT($A143,LEN($A143))&amp;"*",$O144:$O$181,"R"),SUMIFS('[1]Balanza Egresos'!$D$1:$D$65536,'[1]Balanza Egresos'!$A$1:$A$65536,$A143))</f>
        <v>0</v>
      </c>
      <c r="E143" s="68">
        <f>IF($O143="A",SUMIFS(E144:E$181,$A144:$A$181,LEFT($A143,LEN($A143))&amp;"*",$O144:$O$181,"R"),((H143/[1]Parametros!$E$12)*12)+$I143)</f>
        <v>0</v>
      </c>
      <c r="F143" s="52">
        <f>IF($O143="A",SUMIFS(F144:F$181,$A144:$A$181,LEFT($A143,LEN($A143))&amp;"*",$O144:$O$181,"R"),K143+L143+M143+N143)</f>
        <v>0</v>
      </c>
      <c r="G143" s="70"/>
      <c r="H143" s="68">
        <f>IF($O143="A",SUMIFS(H144:H$181,$A144:$A$181,LEFT($A143,$P143)&amp;"*",$O144:$O$181,"R"),SUMIFS('[1]Balanza Egresos'!$E$1:$E$65536,'[1]Balanza Egresos'!$A$1:$A$65536,$A143))</f>
        <v>0</v>
      </c>
      <c r="I143" s="77"/>
      <c r="J143" s="54"/>
      <c r="K143" s="72"/>
      <c r="L143" s="72"/>
      <c r="M143" s="72"/>
      <c r="N143" s="72"/>
      <c r="O143" s="56" t="str">
        <f t="shared" si="19"/>
        <v>R</v>
      </c>
      <c r="P143" s="56">
        <f t="shared" si="20"/>
        <v>8</v>
      </c>
      <c r="Q143" s="57" t="str">
        <f t="shared" si="18"/>
        <v>NO</v>
      </c>
      <c r="R143" s="58"/>
      <c r="S143" s="59"/>
      <c r="T143" s="6"/>
      <c r="U143" s="60"/>
      <c r="V143" s="61"/>
      <c r="W143" s="62"/>
      <c r="X143" s="61"/>
      <c r="Y143" s="63"/>
      <c r="Z143" s="64"/>
      <c r="AA143" s="54"/>
      <c r="AB143" s="54"/>
      <c r="AC143" s="54"/>
      <c r="AD143" s="54"/>
      <c r="AE143" s="54"/>
      <c r="AF143" s="54"/>
    </row>
    <row r="144" spans="1:32" s="65" customFormat="1" ht="15" hidden="1" x14ac:dyDescent="0.25">
      <c r="A144" s="66"/>
      <c r="B144" s="66"/>
      <c r="C144" s="76" t="str">
        <f>IFERROR(INDEX('[1]Balanza Egresos'!A$1:C$65536,MATCH(A144,'[1]Balanza Egresos'!A$1:A$65536,0),2),"SIN CUENTA")</f>
        <v>SIN CUENTA</v>
      </c>
      <c r="D144" s="68">
        <f>IF($O144="A",SUMIFS(D145:D$181,$A145:$A$181,LEFT($A144,LEN($A144))&amp;"*",$O145:$O$181,"R"),SUMIFS('[1]Balanza Egresos'!$D$1:$D$65536,'[1]Balanza Egresos'!$A$1:$A$65536,$A144))</f>
        <v>0</v>
      </c>
      <c r="E144" s="68">
        <f>IF($O144="A",SUMIFS(E145:E$181,$A145:$A$181,LEFT($A144,LEN($A144))&amp;"*",$O145:$O$181,"R"),((H144/[1]Parametros!$E$12)*12)+$I144)</f>
        <v>0</v>
      </c>
      <c r="F144" s="52">
        <f>IF($O144="A",SUMIFS(F145:F$181,$A145:$A$181,LEFT($A144,LEN($A144))&amp;"*",$O145:$O$181,"R"),K144+L144+M144+N144)</f>
        <v>0</v>
      </c>
      <c r="G144" s="70"/>
      <c r="H144" s="68">
        <f>IF($O144="A",SUMIFS(H145:H$181,$A145:$A$181,LEFT($A144,$P144)&amp;"*",$O145:$O$181,"R"),SUMIFS('[1]Balanza Egresos'!$E$1:$E$65536,'[1]Balanza Egresos'!$A$1:$A$65536,$A144))</f>
        <v>0</v>
      </c>
      <c r="I144" s="77"/>
      <c r="J144" s="54"/>
      <c r="K144" s="72"/>
      <c r="L144" s="72"/>
      <c r="M144" s="72"/>
      <c r="N144" s="72"/>
      <c r="O144" s="56" t="str">
        <f t="shared" si="19"/>
        <v>R</v>
      </c>
      <c r="P144" s="56">
        <f t="shared" si="20"/>
        <v>8</v>
      </c>
      <c r="Q144" s="57" t="str">
        <f t="shared" si="18"/>
        <v>NO</v>
      </c>
      <c r="R144" s="58"/>
      <c r="S144" s="59"/>
      <c r="T144" s="6"/>
      <c r="U144" s="60"/>
      <c r="V144" s="61"/>
      <c r="W144" s="62"/>
      <c r="X144" s="61"/>
      <c r="Y144" s="63"/>
      <c r="Z144" s="64"/>
      <c r="AA144" s="54"/>
      <c r="AB144" s="54"/>
      <c r="AC144" s="54"/>
      <c r="AD144" s="54"/>
      <c r="AE144" s="54"/>
      <c r="AF144" s="54"/>
    </row>
    <row r="145" spans="1:32" s="65" customFormat="1" ht="15" hidden="1" x14ac:dyDescent="0.25">
      <c r="A145" s="66"/>
      <c r="B145" s="66"/>
      <c r="C145" s="76" t="str">
        <f>IFERROR(INDEX('[1]Balanza Egresos'!A$1:C$65536,MATCH(A145,'[1]Balanza Egresos'!A$1:A$65536,0),2),"SIN CUENTA")</f>
        <v>SIN CUENTA</v>
      </c>
      <c r="D145" s="68">
        <f>IF($O145="A",SUMIFS(D146:D$181,$A146:$A$181,LEFT($A145,LEN($A145))&amp;"*",$O146:$O$181,"R"),SUMIFS('[1]Balanza Egresos'!$D$1:$D$65536,'[1]Balanza Egresos'!$A$1:$A$65536,$A145))</f>
        <v>0</v>
      </c>
      <c r="E145" s="68">
        <f>IF($O145="A",SUMIFS(E146:E$181,$A146:$A$181,LEFT($A145,LEN($A145))&amp;"*",$O146:$O$181,"R"),((H145/[1]Parametros!$E$12)*12)+$I145)</f>
        <v>0</v>
      </c>
      <c r="F145" s="52">
        <f>IF($O145="A",SUMIFS(F146:F$181,$A146:$A$181,LEFT($A145,LEN($A145))&amp;"*",$O146:$O$181,"R"),K145+L145+M145+N145)</f>
        <v>0</v>
      </c>
      <c r="G145" s="70"/>
      <c r="H145" s="68">
        <f>IF($O145="A",SUMIFS(H146:H$181,$A146:$A$181,LEFT($A145,$P145)&amp;"*",$O146:$O$181,"R"),SUMIFS('[1]Balanza Egresos'!$E$1:$E$65536,'[1]Balanza Egresos'!$A$1:$A$65536,$A145))</f>
        <v>0</v>
      </c>
      <c r="I145" s="77"/>
      <c r="J145" s="54"/>
      <c r="K145" s="72"/>
      <c r="L145" s="72"/>
      <c r="M145" s="72"/>
      <c r="N145" s="72"/>
      <c r="O145" s="56" t="str">
        <f t="shared" si="19"/>
        <v>R</v>
      </c>
      <c r="P145" s="56">
        <f t="shared" si="20"/>
        <v>8</v>
      </c>
      <c r="Q145" s="57" t="str">
        <f t="shared" si="18"/>
        <v>NO</v>
      </c>
      <c r="R145" s="58"/>
      <c r="S145" s="59"/>
      <c r="T145" s="6"/>
      <c r="U145" s="60"/>
      <c r="V145" s="61"/>
      <c r="W145" s="62"/>
      <c r="X145" s="61"/>
      <c r="Y145" s="63"/>
      <c r="Z145" s="64"/>
      <c r="AA145" s="54"/>
      <c r="AB145" s="54"/>
      <c r="AC145" s="54"/>
      <c r="AD145" s="54"/>
      <c r="AE145" s="54"/>
      <c r="AF145" s="54"/>
    </row>
    <row r="146" spans="1:32" s="65" customFormat="1" ht="15" hidden="1" x14ac:dyDescent="0.25">
      <c r="A146" s="66"/>
      <c r="B146" s="66"/>
      <c r="C146" s="76" t="str">
        <f>IFERROR(INDEX('[1]Balanza Egresos'!A$1:C$65536,MATCH(A146,'[1]Balanza Egresos'!A$1:A$65536,0),2),"SIN CUENTA")</f>
        <v>SIN CUENTA</v>
      </c>
      <c r="D146" s="68">
        <f>IF($O146="A",SUMIFS(D147:D$181,$A147:$A$181,LEFT($A146,LEN($A146))&amp;"*",$O147:$O$181,"R"),SUMIFS('[1]Balanza Egresos'!$D$1:$D$65536,'[1]Balanza Egresos'!$A$1:$A$65536,$A146))</f>
        <v>0</v>
      </c>
      <c r="E146" s="68">
        <f>IF($O146="A",SUMIFS(E147:E$181,$A147:$A$181,LEFT($A146,LEN($A146))&amp;"*",$O147:$O$181,"R"),((H146/[1]Parametros!$E$12)*12)+$I146)</f>
        <v>0</v>
      </c>
      <c r="F146" s="52">
        <f>IF($O146="A",SUMIFS(F147:F$181,$A147:$A$181,LEFT($A146,LEN($A146))&amp;"*",$O147:$O$181,"R"),K146+L146+M146+N146)</f>
        <v>0</v>
      </c>
      <c r="G146" s="70"/>
      <c r="H146" s="68">
        <f>IF($O146="A",SUMIFS(H147:H$181,$A147:$A$181,LEFT($A146,$P146)&amp;"*",$O147:$O$181,"R"),SUMIFS('[1]Balanza Egresos'!$E$1:$E$65536,'[1]Balanza Egresos'!$A$1:$A$65536,$A146))</f>
        <v>0</v>
      </c>
      <c r="I146" s="77"/>
      <c r="J146" s="54"/>
      <c r="K146" s="72"/>
      <c r="L146" s="72"/>
      <c r="M146" s="72"/>
      <c r="N146" s="72"/>
      <c r="O146" s="56" t="str">
        <f t="shared" si="19"/>
        <v>R</v>
      </c>
      <c r="P146" s="56">
        <f t="shared" si="20"/>
        <v>8</v>
      </c>
      <c r="Q146" s="57" t="str">
        <f t="shared" si="18"/>
        <v>NO</v>
      </c>
      <c r="R146" s="58"/>
      <c r="S146" s="59"/>
      <c r="T146" s="6"/>
      <c r="U146" s="60"/>
      <c r="V146" s="61"/>
      <c r="W146" s="62"/>
      <c r="X146" s="61"/>
      <c r="Y146" s="63"/>
      <c r="Z146" s="64"/>
      <c r="AA146" s="54"/>
      <c r="AB146" s="54"/>
      <c r="AC146" s="54"/>
      <c r="AD146" s="54"/>
      <c r="AE146" s="54"/>
      <c r="AF146" s="54"/>
    </row>
    <row r="147" spans="1:32" s="65" customFormat="1" ht="15" hidden="1" x14ac:dyDescent="0.25">
      <c r="A147" s="66"/>
      <c r="B147" s="66"/>
      <c r="C147" s="76" t="str">
        <f>IFERROR(INDEX('[1]Balanza Egresos'!A$1:C$65536,MATCH(A147,'[1]Balanza Egresos'!A$1:A$65536,0),2),"SIN CUENTA")</f>
        <v>SIN CUENTA</v>
      </c>
      <c r="D147" s="68">
        <f>IF($O147="A",SUMIFS(D148:D$181,$A148:$A$181,LEFT($A147,LEN($A147))&amp;"*",$O148:$O$181,"R"),SUMIFS('[1]Balanza Egresos'!$D$1:$D$65536,'[1]Balanza Egresos'!$A$1:$A$65536,$A147))</f>
        <v>0</v>
      </c>
      <c r="E147" s="68">
        <f>IF($O147="A",SUMIFS(E148:E$181,$A148:$A$181,LEFT($A147,LEN($A147))&amp;"*",$O148:$O$181,"R"),((H147/[1]Parametros!$E$12)*12)+$I147)</f>
        <v>0</v>
      </c>
      <c r="F147" s="52">
        <f>IF($O147="A",SUMIFS(F148:F$181,$A148:$A$181,LEFT($A147,LEN($A147))&amp;"*",$O148:$O$181,"R"),K147+L147+M147+N147)</f>
        <v>0</v>
      </c>
      <c r="G147" s="70"/>
      <c r="H147" s="68">
        <f>IF($O147="A",SUMIFS(H148:H$181,$A148:$A$181,LEFT($A147,$P147)&amp;"*",$O148:$O$181,"R"),SUMIFS('[1]Balanza Egresos'!$E$1:$E$65536,'[1]Balanza Egresos'!$A$1:$A$65536,$A147))</f>
        <v>0</v>
      </c>
      <c r="I147" s="77"/>
      <c r="J147" s="54"/>
      <c r="K147" s="72"/>
      <c r="L147" s="72"/>
      <c r="M147" s="72"/>
      <c r="N147" s="72"/>
      <c r="O147" s="56" t="str">
        <f t="shared" si="19"/>
        <v>R</v>
      </c>
      <c r="P147" s="56">
        <f t="shared" si="20"/>
        <v>8</v>
      </c>
      <c r="Q147" s="57" t="str">
        <f t="shared" si="18"/>
        <v>NO</v>
      </c>
      <c r="R147" s="58"/>
      <c r="S147" s="59"/>
      <c r="T147" s="6"/>
      <c r="U147" s="60"/>
      <c r="V147" s="61"/>
      <c r="W147" s="62"/>
      <c r="X147" s="61"/>
      <c r="Y147" s="63"/>
      <c r="Z147" s="64"/>
      <c r="AA147" s="54"/>
      <c r="AB147" s="54"/>
      <c r="AC147" s="54"/>
      <c r="AD147" s="54"/>
      <c r="AE147" s="54"/>
      <c r="AF147" s="54"/>
    </row>
    <row r="148" spans="1:32" s="65" customFormat="1" ht="15" hidden="1" x14ac:dyDescent="0.25">
      <c r="A148" s="66"/>
      <c r="B148" s="66"/>
      <c r="C148" s="76" t="str">
        <f>IFERROR(INDEX('[1]Balanza Egresos'!A$1:C$65536,MATCH(A148,'[1]Balanza Egresos'!A$1:A$65536,0),2),"SIN CUENTA")</f>
        <v>SIN CUENTA</v>
      </c>
      <c r="D148" s="68">
        <f>IF($O148="A",SUMIFS(D149:D$181,$A149:$A$181,LEFT($A148,LEN($A148))&amp;"*",$O149:$O$181,"R"),SUMIFS('[1]Balanza Egresos'!$D$1:$D$65536,'[1]Balanza Egresos'!$A$1:$A$65536,$A148))</f>
        <v>0</v>
      </c>
      <c r="E148" s="68">
        <f>IF($O148="A",SUMIFS(E149:E$181,$A149:$A$181,LEFT($A148,LEN($A148))&amp;"*",$O149:$O$181,"R"),((H148/[1]Parametros!$E$12)*12)+$I148)</f>
        <v>0</v>
      </c>
      <c r="F148" s="52">
        <f>IF($O148="A",SUMIFS(F149:F$181,$A149:$A$181,LEFT($A148,LEN($A148))&amp;"*",$O149:$O$181,"R"),K148+L148+M148+N148)</f>
        <v>0</v>
      </c>
      <c r="G148" s="70"/>
      <c r="H148" s="68">
        <f>IF($O148="A",SUMIFS(H149:H$181,$A149:$A$181,LEFT($A148,$P148)&amp;"*",$O149:$O$181,"R"),SUMIFS('[1]Balanza Egresos'!$E$1:$E$65536,'[1]Balanza Egresos'!$A$1:$A$65536,$A148))</f>
        <v>0</v>
      </c>
      <c r="I148" s="77"/>
      <c r="J148" s="54"/>
      <c r="K148" s="72"/>
      <c r="L148" s="72"/>
      <c r="M148" s="72"/>
      <c r="N148" s="72"/>
      <c r="O148" s="56" t="str">
        <f t="shared" si="19"/>
        <v>R</v>
      </c>
      <c r="P148" s="56">
        <f t="shared" si="20"/>
        <v>8</v>
      </c>
      <c r="Q148" s="57" t="str">
        <f t="shared" si="18"/>
        <v>NO</v>
      </c>
      <c r="R148" s="58"/>
      <c r="S148" s="59"/>
      <c r="T148" s="6"/>
      <c r="U148" s="60"/>
      <c r="V148" s="61"/>
      <c r="W148" s="62"/>
      <c r="X148" s="61"/>
      <c r="Y148" s="63"/>
      <c r="Z148" s="64"/>
      <c r="AA148" s="54"/>
      <c r="AB148" s="54"/>
      <c r="AC148" s="54"/>
      <c r="AD148" s="54"/>
      <c r="AE148" s="54"/>
      <c r="AF148" s="54"/>
    </row>
    <row r="149" spans="1:32" s="65" customFormat="1" ht="15" hidden="1" x14ac:dyDescent="0.25">
      <c r="A149" s="66"/>
      <c r="B149" s="66"/>
      <c r="C149" s="76" t="str">
        <f>IFERROR(INDEX('[1]Balanza Egresos'!A$1:C$65536,MATCH(A149,'[1]Balanza Egresos'!A$1:A$65536,0),2),"SIN CUENTA")</f>
        <v>SIN CUENTA</v>
      </c>
      <c r="D149" s="68">
        <f>IF($O149="A",SUMIFS(D150:D$181,$A150:$A$181,LEFT($A149,LEN($A149))&amp;"*",$O150:$O$181,"R"),SUMIFS('[1]Balanza Egresos'!$D$1:$D$65536,'[1]Balanza Egresos'!$A$1:$A$65536,$A149))</f>
        <v>0</v>
      </c>
      <c r="E149" s="68">
        <f>IF($O149="A",SUMIFS(E150:E$181,$A150:$A$181,LEFT($A149,LEN($A149))&amp;"*",$O150:$O$181,"R"),((H149/[1]Parametros!$E$12)*12)+$I149)</f>
        <v>0</v>
      </c>
      <c r="F149" s="52">
        <f>IF($O149="A",SUMIFS(F150:F$181,$A150:$A$181,LEFT($A149,LEN($A149))&amp;"*",$O150:$O$181,"R"),K149+L149+M149+N149)</f>
        <v>0</v>
      </c>
      <c r="G149" s="70"/>
      <c r="H149" s="68">
        <f>IF($O149="A",SUMIFS(H150:H$181,$A150:$A$181,LEFT($A149,$P149)&amp;"*",$O150:$O$181,"R"),SUMIFS('[1]Balanza Egresos'!$E$1:$E$65536,'[1]Balanza Egresos'!$A$1:$A$65536,$A149))</f>
        <v>0</v>
      </c>
      <c r="I149" s="77"/>
      <c r="J149" s="54"/>
      <c r="K149" s="72"/>
      <c r="L149" s="72"/>
      <c r="M149" s="72"/>
      <c r="N149" s="72"/>
      <c r="O149" s="56" t="str">
        <f t="shared" si="19"/>
        <v>R</v>
      </c>
      <c r="P149" s="56">
        <f t="shared" si="20"/>
        <v>8</v>
      </c>
      <c r="Q149" s="57" t="str">
        <f t="shared" si="18"/>
        <v>NO</v>
      </c>
      <c r="R149" s="58"/>
      <c r="S149" s="59"/>
      <c r="T149" s="6"/>
      <c r="U149" s="60"/>
      <c r="V149" s="61"/>
      <c r="W149" s="62"/>
      <c r="X149" s="61"/>
      <c r="Y149" s="63"/>
      <c r="Z149" s="64"/>
      <c r="AA149" s="54"/>
      <c r="AB149" s="54"/>
      <c r="AC149" s="54"/>
      <c r="AD149" s="54"/>
      <c r="AE149" s="54"/>
      <c r="AF149" s="54"/>
    </row>
    <row r="150" spans="1:32" s="65" customFormat="1" ht="15" hidden="1" x14ac:dyDescent="0.25">
      <c r="A150" s="66"/>
      <c r="B150" s="66"/>
      <c r="C150" s="76" t="str">
        <f>IFERROR(INDEX('[1]Balanza Egresos'!A$1:C$65536,MATCH(A150,'[1]Balanza Egresos'!A$1:A$65536,0),2),"SIN CUENTA")</f>
        <v>SIN CUENTA</v>
      </c>
      <c r="D150" s="68">
        <f>IF($O150="A",SUMIFS(D151:D$181,$A151:$A$181,LEFT($A150,LEN($A150))&amp;"*",$O151:$O$181,"R"),SUMIFS('[1]Balanza Egresos'!$D$1:$D$65536,'[1]Balanza Egresos'!$A$1:$A$65536,$A150))</f>
        <v>0</v>
      </c>
      <c r="E150" s="68">
        <f>IF($O150="A",SUMIFS(E151:E$181,$A151:$A$181,LEFT($A150,LEN($A150))&amp;"*",$O151:$O$181,"R"),((H150/[1]Parametros!$E$12)*12)+$I150)</f>
        <v>0</v>
      </c>
      <c r="F150" s="52">
        <f>IF($O150="A",SUMIFS(F151:F$181,$A151:$A$181,LEFT($A150,LEN($A150))&amp;"*",$O151:$O$181,"R"),K150+L150+M150+N150)</f>
        <v>0</v>
      </c>
      <c r="G150" s="70"/>
      <c r="H150" s="68">
        <f>IF($O150="A",SUMIFS(H151:H$181,$A151:$A$181,LEFT($A150,$P150)&amp;"*",$O151:$O$181,"R"),SUMIFS('[1]Balanza Egresos'!$E$1:$E$65536,'[1]Balanza Egresos'!$A$1:$A$65536,$A150))</f>
        <v>0</v>
      </c>
      <c r="I150" s="77"/>
      <c r="J150" s="54"/>
      <c r="K150" s="72"/>
      <c r="L150" s="72"/>
      <c r="M150" s="72"/>
      <c r="N150" s="72"/>
      <c r="O150" s="56" t="str">
        <f t="shared" si="19"/>
        <v>R</v>
      </c>
      <c r="P150" s="56">
        <f t="shared" si="20"/>
        <v>8</v>
      </c>
      <c r="Q150" s="57" t="str">
        <f t="shared" si="18"/>
        <v>NO</v>
      </c>
      <c r="R150" s="58"/>
      <c r="S150" s="59"/>
      <c r="T150" s="6"/>
      <c r="U150" s="60"/>
      <c r="V150" s="61"/>
      <c r="W150" s="62"/>
      <c r="X150" s="61"/>
      <c r="Y150" s="63"/>
      <c r="Z150" s="64"/>
      <c r="AA150" s="54"/>
      <c r="AB150" s="54"/>
      <c r="AC150" s="54"/>
      <c r="AD150" s="54"/>
      <c r="AE150" s="54"/>
      <c r="AF150" s="54"/>
    </row>
    <row r="151" spans="1:32" s="65" customFormat="1" ht="15" hidden="1" x14ac:dyDescent="0.25">
      <c r="A151" s="66"/>
      <c r="B151" s="66"/>
      <c r="C151" s="76" t="str">
        <f>IFERROR(INDEX('[1]Balanza Egresos'!A$1:C$65536,MATCH(A151,'[1]Balanza Egresos'!A$1:A$65536,0),2),"SIN CUENTA")</f>
        <v>SIN CUENTA</v>
      </c>
      <c r="D151" s="68">
        <f>IF($O151="A",SUMIFS(D152:D$181,$A152:$A$181,LEFT($A151,LEN($A151))&amp;"*",$O152:$O$181,"R"),SUMIFS('[1]Balanza Egresos'!$D$1:$D$65536,'[1]Balanza Egresos'!$A$1:$A$65536,$A151))</f>
        <v>0</v>
      </c>
      <c r="E151" s="68">
        <f>IF($O151="A",SUMIFS(E152:E$181,$A152:$A$181,LEFT($A151,LEN($A151))&amp;"*",$O152:$O$181,"R"),((H151/[1]Parametros!$E$12)*12)+$I151)</f>
        <v>0</v>
      </c>
      <c r="F151" s="52">
        <f>IF($O151="A",SUMIFS(F152:F$181,$A152:$A$181,LEFT($A151,LEN($A151))&amp;"*",$O152:$O$181,"R"),K151+L151+M151+N151)</f>
        <v>0</v>
      </c>
      <c r="G151" s="70"/>
      <c r="H151" s="68">
        <f>IF($O151="A",SUMIFS(H152:H$181,$A152:$A$181,LEFT($A151,$P151)&amp;"*",$O152:$O$181,"R"),SUMIFS('[1]Balanza Egresos'!$E$1:$E$65536,'[1]Balanza Egresos'!$A$1:$A$65536,$A151))</f>
        <v>0</v>
      </c>
      <c r="I151" s="77"/>
      <c r="J151" s="54"/>
      <c r="K151" s="72"/>
      <c r="L151" s="72"/>
      <c r="M151" s="72"/>
      <c r="N151" s="72"/>
      <c r="O151" s="56" t="str">
        <f t="shared" si="19"/>
        <v>R</v>
      </c>
      <c r="P151" s="56">
        <f t="shared" si="20"/>
        <v>8</v>
      </c>
      <c r="Q151" s="57" t="str">
        <f t="shared" si="18"/>
        <v>NO</v>
      </c>
      <c r="R151" s="58"/>
      <c r="S151" s="59"/>
      <c r="T151" s="6"/>
      <c r="U151" s="60"/>
      <c r="V151" s="61"/>
      <c r="W151" s="62"/>
      <c r="X151" s="61"/>
      <c r="Y151" s="63"/>
      <c r="Z151" s="64"/>
      <c r="AA151" s="54"/>
      <c r="AB151" s="54"/>
      <c r="AC151" s="54"/>
      <c r="AD151" s="54"/>
      <c r="AE151" s="54"/>
      <c r="AF151" s="54"/>
    </row>
    <row r="152" spans="1:32" s="65" customFormat="1" ht="15" hidden="1" x14ac:dyDescent="0.25">
      <c r="A152" s="66"/>
      <c r="B152" s="66"/>
      <c r="C152" s="76" t="str">
        <f>IFERROR(INDEX('[1]Balanza Egresos'!A$1:C$65536,MATCH(A152,'[1]Balanza Egresos'!A$1:A$65536,0),2),"SIN CUENTA")</f>
        <v>SIN CUENTA</v>
      </c>
      <c r="D152" s="68">
        <f>IF($O152="A",SUMIFS(D153:D$181,$A153:$A$181,LEFT($A152,LEN($A152))&amp;"*",$O153:$O$181,"R"),SUMIFS('[1]Balanza Egresos'!$D$1:$D$65536,'[1]Balanza Egresos'!$A$1:$A$65536,$A152))</f>
        <v>0</v>
      </c>
      <c r="E152" s="68">
        <f>IF($O152="A",SUMIFS(E153:E$181,$A153:$A$181,LEFT($A152,LEN($A152))&amp;"*",$O153:$O$181,"R"),((H152/[1]Parametros!$E$12)*12)+$I152)</f>
        <v>0</v>
      </c>
      <c r="F152" s="52">
        <f>IF($O152="A",SUMIFS(F153:F$181,$A153:$A$181,LEFT($A152,LEN($A152))&amp;"*",$O153:$O$181,"R"),K152+L152+M152+N152)</f>
        <v>0</v>
      </c>
      <c r="G152" s="70"/>
      <c r="H152" s="68">
        <f>IF($O152="A",SUMIFS(H153:H$181,$A153:$A$181,LEFT($A152,$P152)&amp;"*",$O153:$O$181,"R"),SUMIFS('[1]Balanza Egresos'!$E$1:$E$65536,'[1]Balanza Egresos'!$A$1:$A$65536,$A152))</f>
        <v>0</v>
      </c>
      <c r="I152" s="77"/>
      <c r="J152" s="54"/>
      <c r="K152" s="72"/>
      <c r="L152" s="72"/>
      <c r="M152" s="72"/>
      <c r="N152" s="72"/>
      <c r="O152" s="56" t="str">
        <f t="shared" si="19"/>
        <v>R</v>
      </c>
      <c r="P152" s="56">
        <f t="shared" si="20"/>
        <v>8</v>
      </c>
      <c r="Q152" s="57" t="str">
        <f t="shared" si="18"/>
        <v>NO</v>
      </c>
      <c r="R152" s="58"/>
      <c r="S152" s="59"/>
      <c r="T152" s="6"/>
      <c r="U152" s="60"/>
      <c r="V152" s="61"/>
      <c r="W152" s="62"/>
      <c r="X152" s="61"/>
      <c r="Y152" s="63"/>
      <c r="Z152" s="64"/>
      <c r="AA152" s="54"/>
      <c r="AB152" s="54"/>
      <c r="AC152" s="54"/>
      <c r="AD152" s="54"/>
      <c r="AE152" s="54"/>
      <c r="AF152" s="54"/>
    </row>
    <row r="153" spans="1:32" s="65" customFormat="1" ht="15" hidden="1" x14ac:dyDescent="0.25">
      <c r="A153" s="66"/>
      <c r="B153" s="66"/>
      <c r="C153" s="76" t="str">
        <f>IFERROR(INDEX('[1]Balanza Egresos'!A$1:C$65536,MATCH(A153,'[1]Balanza Egresos'!A$1:A$65536,0),2),"SIN CUENTA")</f>
        <v>SIN CUENTA</v>
      </c>
      <c r="D153" s="68">
        <f>IF($O153="A",SUMIFS(D154:D$181,$A154:$A$181,LEFT($A153,LEN($A153))&amp;"*",$O154:$O$181,"R"),SUMIFS('[1]Balanza Egresos'!$D$1:$D$65536,'[1]Balanza Egresos'!$A$1:$A$65536,$A153))</f>
        <v>0</v>
      </c>
      <c r="E153" s="68">
        <f>IF($O153="A",SUMIFS(E154:E$181,$A154:$A$181,LEFT($A153,LEN($A153))&amp;"*",$O154:$O$181,"R"),((H153/[1]Parametros!$E$12)*12)+$I153)</f>
        <v>0</v>
      </c>
      <c r="F153" s="52">
        <f>IF($O153="A",SUMIFS(F154:F$181,$A154:$A$181,LEFT($A153,LEN($A153))&amp;"*",$O154:$O$181,"R"),K153+L153+M153+N153)</f>
        <v>0</v>
      </c>
      <c r="G153" s="70"/>
      <c r="H153" s="68">
        <f>IF($O153="A",SUMIFS(H154:H$181,$A154:$A$181,LEFT($A153,$P153)&amp;"*",$O154:$O$181,"R"),SUMIFS('[1]Balanza Egresos'!$E$1:$E$65536,'[1]Balanza Egresos'!$A$1:$A$65536,$A153))</f>
        <v>0</v>
      </c>
      <c r="I153" s="77"/>
      <c r="J153" s="54"/>
      <c r="K153" s="72"/>
      <c r="L153" s="72"/>
      <c r="M153" s="72"/>
      <c r="N153" s="72"/>
      <c r="O153" s="56" t="str">
        <f t="shared" si="19"/>
        <v>R</v>
      </c>
      <c r="P153" s="56">
        <f t="shared" si="20"/>
        <v>8</v>
      </c>
      <c r="Q153" s="57" t="str">
        <f t="shared" si="18"/>
        <v>NO</v>
      </c>
      <c r="R153" s="58"/>
      <c r="S153" s="59"/>
      <c r="T153" s="6"/>
      <c r="U153" s="60"/>
      <c r="V153" s="61"/>
      <c r="W153" s="62"/>
      <c r="X153" s="61"/>
      <c r="Y153" s="63"/>
      <c r="Z153" s="64"/>
      <c r="AA153" s="54"/>
      <c r="AB153" s="54"/>
      <c r="AC153" s="54"/>
      <c r="AD153" s="54"/>
      <c r="AE153" s="54"/>
      <c r="AF153" s="54"/>
    </row>
    <row r="154" spans="1:32" s="65" customFormat="1" ht="15" hidden="1" x14ac:dyDescent="0.25">
      <c r="A154" s="66"/>
      <c r="B154" s="66"/>
      <c r="C154" s="76" t="str">
        <f>IFERROR(INDEX('[1]Balanza Egresos'!A$1:C$65536,MATCH(A154,'[1]Balanza Egresos'!A$1:A$65536,0),2),"SIN CUENTA")</f>
        <v>SIN CUENTA</v>
      </c>
      <c r="D154" s="68">
        <f>IF($O154="A",SUMIFS(D155:D$181,$A155:$A$181,LEFT($A154,LEN($A154))&amp;"*",$O155:$O$181,"R"),SUMIFS('[1]Balanza Egresos'!$D$1:$D$65536,'[1]Balanza Egresos'!$A$1:$A$65536,$A154))</f>
        <v>0</v>
      </c>
      <c r="E154" s="68">
        <f>IF($O154="A",SUMIFS(E155:E$181,$A155:$A$181,LEFT($A154,LEN($A154))&amp;"*",$O155:$O$181,"R"),((H154/[1]Parametros!$E$12)*12)+$I154)</f>
        <v>0</v>
      </c>
      <c r="F154" s="52">
        <f>IF($O154="A",SUMIFS(F155:F$181,$A155:$A$181,LEFT($A154,LEN($A154))&amp;"*",$O155:$O$181,"R"),K154+L154+M154+N154)</f>
        <v>0</v>
      </c>
      <c r="G154" s="70"/>
      <c r="H154" s="68">
        <f>IF($O154="A",SUMIFS(H155:H$181,$A155:$A$181,LEFT($A154,$P154)&amp;"*",$O155:$O$181,"R"),SUMIFS('[1]Balanza Egresos'!$E$1:$E$65536,'[1]Balanza Egresos'!$A$1:$A$65536,$A154))</f>
        <v>0</v>
      </c>
      <c r="I154" s="77"/>
      <c r="J154" s="54"/>
      <c r="K154" s="72"/>
      <c r="L154" s="72"/>
      <c r="M154" s="72"/>
      <c r="N154" s="72"/>
      <c r="O154" s="56" t="str">
        <f t="shared" si="19"/>
        <v>R</v>
      </c>
      <c r="P154" s="56">
        <f t="shared" si="20"/>
        <v>8</v>
      </c>
      <c r="Q154" s="57" t="str">
        <f t="shared" si="18"/>
        <v>NO</v>
      </c>
      <c r="R154" s="58"/>
      <c r="S154" s="59"/>
      <c r="T154" s="6"/>
      <c r="U154" s="60"/>
      <c r="V154" s="61"/>
      <c r="W154" s="62"/>
      <c r="X154" s="61"/>
      <c r="Y154" s="63"/>
      <c r="Z154" s="64"/>
      <c r="AA154" s="54"/>
      <c r="AB154" s="54"/>
      <c r="AC154" s="54"/>
      <c r="AD154" s="54"/>
      <c r="AE154" s="54"/>
      <c r="AF154" s="54"/>
    </row>
    <row r="155" spans="1:32" s="65" customFormat="1" ht="15" hidden="1" x14ac:dyDescent="0.25">
      <c r="A155" s="66"/>
      <c r="B155" s="66"/>
      <c r="C155" s="76" t="str">
        <f>IFERROR(INDEX('[1]Balanza Egresos'!A$1:C$65536,MATCH(A155,'[1]Balanza Egresos'!A$1:A$65536,0),2),"SIN CUENTA")</f>
        <v>SIN CUENTA</v>
      </c>
      <c r="D155" s="68">
        <f>IF($O155="A",SUMIFS(D156:D$181,$A156:$A$181,LEFT($A155,LEN($A155))&amp;"*",$O156:$O$181,"R"),SUMIFS('[1]Balanza Egresos'!$D$1:$D$65536,'[1]Balanza Egresos'!$A$1:$A$65536,$A155))</f>
        <v>0</v>
      </c>
      <c r="E155" s="68">
        <f>IF($O155="A",SUMIFS(E156:E$181,$A156:$A$181,LEFT($A155,LEN($A155))&amp;"*",$O156:$O$181,"R"),((H155/[1]Parametros!$E$12)*12)+$I155)</f>
        <v>0</v>
      </c>
      <c r="F155" s="52">
        <f>IF($O155="A",SUMIFS(F156:F$181,$A156:$A$181,LEFT($A155,LEN($A155))&amp;"*",$O156:$O$181,"R"),K155+L155+M155+N155)</f>
        <v>0</v>
      </c>
      <c r="G155" s="70"/>
      <c r="H155" s="68">
        <f>IF($O155="A",SUMIFS(H156:H$181,$A156:$A$181,LEFT($A155,$P155)&amp;"*",$O156:$O$181,"R"),SUMIFS('[1]Balanza Egresos'!$E$1:$E$65536,'[1]Balanza Egresos'!$A$1:$A$65536,$A155))</f>
        <v>0</v>
      </c>
      <c r="I155" s="77"/>
      <c r="J155" s="54"/>
      <c r="K155" s="72"/>
      <c r="L155" s="72"/>
      <c r="M155" s="72"/>
      <c r="N155" s="72"/>
      <c r="O155" s="56" t="str">
        <f t="shared" si="19"/>
        <v>R</v>
      </c>
      <c r="P155" s="56">
        <f t="shared" si="20"/>
        <v>8</v>
      </c>
      <c r="Q155" s="57" t="str">
        <f t="shared" si="18"/>
        <v>NO</v>
      </c>
      <c r="R155" s="58"/>
      <c r="S155" s="59"/>
      <c r="T155" s="6"/>
      <c r="U155" s="60"/>
      <c r="V155" s="61"/>
      <c r="W155" s="62"/>
      <c r="X155" s="61"/>
      <c r="Y155" s="63"/>
      <c r="Z155" s="64"/>
      <c r="AA155" s="54"/>
      <c r="AB155" s="54"/>
      <c r="AC155" s="54"/>
      <c r="AD155" s="54"/>
      <c r="AE155" s="54"/>
      <c r="AF155" s="54"/>
    </row>
    <row r="156" spans="1:32" s="65" customFormat="1" ht="15" hidden="1" x14ac:dyDescent="0.25">
      <c r="A156" s="66"/>
      <c r="B156" s="66"/>
      <c r="C156" s="76" t="str">
        <f>IFERROR(INDEX('[1]Balanza Egresos'!A$1:C$65536,MATCH(A156,'[1]Balanza Egresos'!A$1:A$65536,0),2),"SIN CUENTA")</f>
        <v>SIN CUENTA</v>
      </c>
      <c r="D156" s="68">
        <f>IF($O156="A",SUMIFS(D157:D$181,$A157:$A$181,LEFT($A156,LEN($A156))&amp;"*",$O157:$O$181,"R"),SUMIFS('[1]Balanza Egresos'!$D$1:$D$65536,'[1]Balanza Egresos'!$A$1:$A$65536,$A156))</f>
        <v>0</v>
      </c>
      <c r="E156" s="68">
        <f>IF($O156="A",SUMIFS(E157:E$181,$A157:$A$181,LEFT($A156,LEN($A156))&amp;"*",$O157:$O$181,"R"),((H156/[1]Parametros!$E$12)*12)+$I156)</f>
        <v>0</v>
      </c>
      <c r="F156" s="52">
        <f>IF($O156="A",SUMIFS(F157:F$181,$A157:$A$181,LEFT($A156,LEN($A156))&amp;"*",$O157:$O$181,"R"),K156+L156+M156+N156)</f>
        <v>0</v>
      </c>
      <c r="G156" s="70"/>
      <c r="H156" s="68">
        <f>IF($O156="A",SUMIFS(H157:H$181,$A157:$A$181,LEFT($A156,$P156)&amp;"*",$O157:$O$181,"R"),SUMIFS('[1]Balanza Egresos'!$E$1:$E$65536,'[1]Balanza Egresos'!$A$1:$A$65536,$A156))</f>
        <v>0</v>
      </c>
      <c r="I156" s="77"/>
      <c r="J156" s="54"/>
      <c r="K156" s="72"/>
      <c r="L156" s="72"/>
      <c r="M156" s="72"/>
      <c r="N156" s="72"/>
      <c r="O156" s="56" t="str">
        <f t="shared" si="19"/>
        <v>R</v>
      </c>
      <c r="P156" s="56">
        <f t="shared" si="20"/>
        <v>8</v>
      </c>
      <c r="Q156" s="57" t="str">
        <f t="shared" si="18"/>
        <v>NO</v>
      </c>
      <c r="R156" s="58"/>
      <c r="S156" s="59"/>
      <c r="T156" s="6"/>
      <c r="U156" s="60"/>
      <c r="V156" s="61"/>
      <c r="W156" s="62"/>
      <c r="X156" s="61"/>
      <c r="Y156" s="63"/>
      <c r="Z156" s="64"/>
      <c r="AA156" s="54"/>
      <c r="AB156" s="54"/>
      <c r="AC156" s="54"/>
      <c r="AD156" s="54"/>
      <c r="AE156" s="54"/>
      <c r="AF156" s="54"/>
    </row>
    <row r="157" spans="1:32" s="65" customFormat="1" ht="15" hidden="1" x14ac:dyDescent="0.25">
      <c r="A157" s="66"/>
      <c r="B157" s="66"/>
      <c r="C157" s="76" t="str">
        <f>IFERROR(INDEX('[1]Balanza Egresos'!A$1:C$65536,MATCH(A157,'[1]Balanza Egresos'!A$1:A$65536,0),2),"SIN CUENTA")</f>
        <v>SIN CUENTA</v>
      </c>
      <c r="D157" s="68">
        <f>IF($O157="A",SUMIFS(D158:D$181,$A158:$A$181,LEFT($A157,LEN($A157))&amp;"*",$O158:$O$181,"R"),SUMIFS('[1]Balanza Egresos'!$D$1:$D$65536,'[1]Balanza Egresos'!$A$1:$A$65536,$A157))</f>
        <v>0</v>
      </c>
      <c r="E157" s="68">
        <f>IF($O157="A",SUMIFS(E158:E$181,$A158:$A$181,LEFT($A157,LEN($A157))&amp;"*",$O158:$O$181,"R"),((H157/[1]Parametros!$E$12)*12)+$I157)</f>
        <v>0</v>
      </c>
      <c r="F157" s="52">
        <f>IF($O157="A",SUMIFS(F158:F$181,$A158:$A$181,LEFT($A157,LEN($A157))&amp;"*",$O158:$O$181,"R"),K157+L157+M157+N157)</f>
        <v>0</v>
      </c>
      <c r="G157" s="70"/>
      <c r="H157" s="68">
        <f>IF($O157="A",SUMIFS(H158:H$181,$A158:$A$181,LEFT($A157,$P157)&amp;"*",$O158:$O$181,"R"),SUMIFS('[1]Balanza Egresos'!$E$1:$E$65536,'[1]Balanza Egresos'!$A$1:$A$65536,$A157))</f>
        <v>0</v>
      </c>
      <c r="I157" s="77"/>
      <c r="J157" s="54"/>
      <c r="K157" s="72"/>
      <c r="L157" s="72"/>
      <c r="M157" s="72"/>
      <c r="N157" s="72"/>
      <c r="O157" s="56" t="str">
        <f t="shared" si="19"/>
        <v>R</v>
      </c>
      <c r="P157" s="56">
        <f t="shared" si="20"/>
        <v>8</v>
      </c>
      <c r="Q157" s="57" t="str">
        <f t="shared" si="18"/>
        <v>NO</v>
      </c>
      <c r="R157" s="58"/>
      <c r="S157" s="59"/>
      <c r="T157" s="6"/>
      <c r="U157" s="60"/>
      <c r="V157" s="61"/>
      <c r="W157" s="62"/>
      <c r="X157" s="61"/>
      <c r="Y157" s="63"/>
      <c r="Z157" s="64"/>
      <c r="AA157" s="54"/>
      <c r="AB157" s="54"/>
      <c r="AC157" s="54"/>
      <c r="AD157" s="54"/>
      <c r="AE157" s="54"/>
      <c r="AF157" s="54"/>
    </row>
    <row r="158" spans="1:32" s="65" customFormat="1" ht="15" hidden="1" x14ac:dyDescent="0.25">
      <c r="A158" s="66"/>
      <c r="B158" s="66"/>
      <c r="C158" s="76" t="str">
        <f>IFERROR(INDEX('[1]Balanza Egresos'!A$1:C$65536,MATCH(A158,'[1]Balanza Egresos'!A$1:A$65536,0),2),"SIN CUENTA")</f>
        <v>SIN CUENTA</v>
      </c>
      <c r="D158" s="68">
        <f>IF($O158="A",SUMIFS(D159:D$181,$A159:$A$181,LEFT($A158,LEN($A158))&amp;"*",$O159:$O$181,"R"),SUMIFS('[1]Balanza Egresos'!$D$1:$D$65536,'[1]Balanza Egresos'!$A$1:$A$65536,$A158))</f>
        <v>0</v>
      </c>
      <c r="E158" s="68">
        <f>IF($O158="A",SUMIFS(E159:E$181,$A159:$A$181,LEFT($A158,LEN($A158))&amp;"*",$O159:$O$181,"R"),((H158/[1]Parametros!$E$12)*12)+$I158)</f>
        <v>0</v>
      </c>
      <c r="F158" s="52">
        <f>IF($O158="A",SUMIFS(F159:F$181,$A159:$A$181,LEFT($A158,LEN($A158))&amp;"*",$O159:$O$181,"R"),K158+L158+M158+N158)</f>
        <v>0</v>
      </c>
      <c r="G158" s="70"/>
      <c r="H158" s="68">
        <f>IF($O158="A",SUMIFS(H159:H$181,$A159:$A$181,LEFT($A158,$P158)&amp;"*",$O159:$O$181,"R"),SUMIFS('[1]Balanza Egresos'!$E$1:$E$65536,'[1]Balanza Egresos'!$A$1:$A$65536,$A158))</f>
        <v>0</v>
      </c>
      <c r="I158" s="77"/>
      <c r="J158" s="54"/>
      <c r="K158" s="72"/>
      <c r="L158" s="72"/>
      <c r="M158" s="72"/>
      <c r="N158" s="72"/>
      <c r="O158" s="56" t="str">
        <f t="shared" si="19"/>
        <v>R</v>
      </c>
      <c r="P158" s="56">
        <f t="shared" si="20"/>
        <v>8</v>
      </c>
      <c r="Q158" s="57" t="str">
        <f t="shared" si="18"/>
        <v>NO</v>
      </c>
      <c r="R158" s="58"/>
      <c r="S158" s="59"/>
      <c r="T158" s="6"/>
      <c r="U158" s="60"/>
      <c r="V158" s="61"/>
      <c r="W158" s="62"/>
      <c r="X158" s="61"/>
      <c r="Y158" s="63"/>
      <c r="Z158" s="64"/>
      <c r="AA158" s="54"/>
      <c r="AB158" s="54"/>
      <c r="AC158" s="54"/>
      <c r="AD158" s="54"/>
      <c r="AE158" s="54"/>
      <c r="AF158" s="54"/>
    </row>
    <row r="159" spans="1:32" s="65" customFormat="1" ht="15" hidden="1" x14ac:dyDescent="0.25">
      <c r="A159" s="66"/>
      <c r="B159" s="66"/>
      <c r="C159" s="76" t="str">
        <f>IFERROR(INDEX('[1]Balanza Egresos'!A$1:C$65536,MATCH(A159,'[1]Balanza Egresos'!A$1:A$65536,0),2),"SIN CUENTA")</f>
        <v>SIN CUENTA</v>
      </c>
      <c r="D159" s="68">
        <f>IF($O159="A",SUMIFS(D160:D$181,$A160:$A$181,LEFT($A159,LEN($A159))&amp;"*",$O160:$O$181,"R"),SUMIFS('[1]Balanza Egresos'!$D$1:$D$65536,'[1]Balanza Egresos'!$A$1:$A$65536,$A159))</f>
        <v>0</v>
      </c>
      <c r="E159" s="68">
        <f>IF($O159="A",SUMIFS(E160:E$181,$A160:$A$181,LEFT($A159,LEN($A159))&amp;"*",$O160:$O$181,"R"),((H159/[1]Parametros!$E$12)*12)+$I159)</f>
        <v>0</v>
      </c>
      <c r="F159" s="52">
        <f>IF($O159="A",SUMIFS(F160:F$181,$A160:$A$181,LEFT($A159,LEN($A159))&amp;"*",$O160:$O$181,"R"),K159+L159+M159+N159)</f>
        <v>0</v>
      </c>
      <c r="G159" s="70"/>
      <c r="H159" s="68">
        <f>IF($O159="A",SUMIFS(H160:H$181,$A160:$A$181,LEFT($A159,$P159)&amp;"*",$O160:$O$181,"R"),SUMIFS('[1]Balanza Egresos'!$E$1:$E$65536,'[1]Balanza Egresos'!$A$1:$A$65536,$A159))</f>
        <v>0</v>
      </c>
      <c r="I159" s="77"/>
      <c r="J159" s="54"/>
      <c r="K159" s="72"/>
      <c r="L159" s="72"/>
      <c r="M159" s="72"/>
      <c r="N159" s="72"/>
      <c r="O159" s="56" t="str">
        <f t="shared" si="19"/>
        <v>R</v>
      </c>
      <c r="P159" s="56">
        <f t="shared" si="20"/>
        <v>8</v>
      </c>
      <c r="Q159" s="57" t="str">
        <f t="shared" si="18"/>
        <v>NO</v>
      </c>
      <c r="R159" s="58"/>
      <c r="S159" s="59"/>
      <c r="T159" s="6"/>
      <c r="U159" s="60"/>
      <c r="V159" s="61"/>
      <c r="W159" s="62"/>
      <c r="X159" s="61"/>
      <c r="Y159" s="63"/>
      <c r="Z159" s="64"/>
      <c r="AA159" s="54"/>
      <c r="AB159" s="54"/>
      <c r="AC159" s="54"/>
      <c r="AD159" s="54"/>
      <c r="AE159" s="54"/>
      <c r="AF159" s="54"/>
    </row>
    <row r="160" spans="1:32" s="65" customFormat="1" ht="15" hidden="1" x14ac:dyDescent="0.25">
      <c r="A160" s="66"/>
      <c r="B160" s="66"/>
      <c r="C160" s="76" t="str">
        <f>IFERROR(INDEX('[1]Balanza Egresos'!A$1:C$65536,MATCH(A160,'[1]Balanza Egresos'!A$1:A$65536,0),2),"SIN CUENTA")</f>
        <v>SIN CUENTA</v>
      </c>
      <c r="D160" s="68">
        <f>IF($O160="A",SUMIFS(D161:D$181,$A161:$A$181,LEFT($A160,LEN($A160))&amp;"*",$O161:$O$181,"R"),SUMIFS('[1]Balanza Egresos'!$D$1:$D$65536,'[1]Balanza Egresos'!$A$1:$A$65536,$A160))</f>
        <v>0</v>
      </c>
      <c r="E160" s="68">
        <f>IF($O160="A",SUMIFS(E161:E$181,$A161:$A$181,LEFT($A160,LEN($A160))&amp;"*",$O161:$O$181,"R"),((H160/[1]Parametros!$E$12)*12)+$I160)</f>
        <v>0</v>
      </c>
      <c r="F160" s="52">
        <f>IF($O160="A",SUMIFS(F161:F$181,$A161:$A$181,LEFT($A160,LEN($A160))&amp;"*",$O161:$O$181,"R"),K160+L160+M160+N160)</f>
        <v>0</v>
      </c>
      <c r="G160" s="70"/>
      <c r="H160" s="68">
        <f>IF($O160="A",SUMIFS(H161:H$181,$A161:$A$181,LEFT($A160,$P160)&amp;"*",$O161:$O$181,"R"),SUMIFS('[1]Balanza Egresos'!$E$1:$E$65536,'[1]Balanza Egresos'!$A$1:$A$65536,$A160))</f>
        <v>0</v>
      </c>
      <c r="I160" s="77"/>
      <c r="J160" s="54"/>
      <c r="K160" s="72"/>
      <c r="L160" s="72"/>
      <c r="M160" s="72"/>
      <c r="N160" s="72"/>
      <c r="O160" s="56" t="str">
        <f t="shared" si="19"/>
        <v>R</v>
      </c>
      <c r="P160" s="56">
        <f t="shared" si="20"/>
        <v>8</v>
      </c>
      <c r="Q160" s="57" t="str">
        <f t="shared" si="18"/>
        <v>NO</v>
      </c>
      <c r="R160" s="58"/>
      <c r="S160" s="59"/>
      <c r="T160" s="6"/>
      <c r="U160" s="60"/>
      <c r="V160" s="61"/>
      <c r="W160" s="62"/>
      <c r="X160" s="61"/>
      <c r="Y160" s="63"/>
      <c r="Z160" s="64"/>
      <c r="AA160" s="54"/>
      <c r="AB160" s="54"/>
      <c r="AC160" s="54"/>
      <c r="AD160" s="54"/>
      <c r="AE160" s="54"/>
      <c r="AF160" s="54"/>
    </row>
    <row r="161" spans="1:32" s="65" customFormat="1" ht="15" hidden="1" x14ac:dyDescent="0.25">
      <c r="A161" s="66"/>
      <c r="B161" s="66"/>
      <c r="C161" s="76" t="str">
        <f>IFERROR(INDEX('[1]Balanza Egresos'!A$1:C$65536,MATCH(A161,'[1]Balanza Egresos'!A$1:A$65536,0),2),"SIN CUENTA")</f>
        <v>SIN CUENTA</v>
      </c>
      <c r="D161" s="68">
        <f>IF($O161="A",SUMIFS(D162:D$181,$A162:$A$181,LEFT($A161,LEN($A161))&amp;"*",$O162:$O$181,"R"),SUMIFS('[1]Balanza Egresos'!$D$1:$D$65536,'[1]Balanza Egresos'!$A$1:$A$65536,$A161))</f>
        <v>0</v>
      </c>
      <c r="E161" s="68">
        <f>IF($O161="A",SUMIFS(E162:E$181,$A162:$A$181,LEFT($A161,LEN($A161))&amp;"*",$O162:$O$181,"R"),((H161/[1]Parametros!$E$12)*12)+$I161)</f>
        <v>0</v>
      </c>
      <c r="F161" s="52">
        <f>IF($O161="A",SUMIFS(F162:F$181,$A162:$A$181,LEFT($A161,LEN($A161))&amp;"*",$O162:$O$181,"R"),K161+L161+M161+N161)</f>
        <v>0</v>
      </c>
      <c r="G161" s="70"/>
      <c r="H161" s="68">
        <f>IF($O161="A",SUMIFS(H162:H$181,$A162:$A$181,LEFT($A161,$P161)&amp;"*",$O162:$O$181,"R"),SUMIFS('[1]Balanza Egresos'!$E$1:$E$65536,'[1]Balanza Egresos'!$A$1:$A$65536,$A161))</f>
        <v>0</v>
      </c>
      <c r="I161" s="77"/>
      <c r="J161" s="54"/>
      <c r="K161" s="72"/>
      <c r="L161" s="72"/>
      <c r="M161" s="72"/>
      <c r="N161" s="72"/>
      <c r="O161" s="56" t="str">
        <f t="shared" si="19"/>
        <v>R</v>
      </c>
      <c r="P161" s="56">
        <f t="shared" si="20"/>
        <v>8</v>
      </c>
      <c r="Q161" s="57" t="str">
        <f t="shared" si="18"/>
        <v>NO</v>
      </c>
      <c r="R161" s="58"/>
      <c r="S161" s="59"/>
      <c r="T161" s="6"/>
      <c r="U161" s="60"/>
      <c r="V161" s="61"/>
      <c r="W161" s="62"/>
      <c r="X161" s="61"/>
      <c r="Y161" s="63"/>
      <c r="Z161" s="64"/>
      <c r="AA161" s="54"/>
      <c r="AB161" s="54"/>
      <c r="AC161" s="54"/>
      <c r="AD161" s="54"/>
      <c r="AE161" s="54"/>
      <c r="AF161" s="54"/>
    </row>
    <row r="162" spans="1:32" s="65" customFormat="1" ht="15" hidden="1" x14ac:dyDescent="0.25">
      <c r="A162" s="66"/>
      <c r="B162" s="66"/>
      <c r="C162" s="76" t="str">
        <f>IFERROR(INDEX('[1]Balanza Egresos'!A$1:C$65536,MATCH(A162,'[1]Balanza Egresos'!A$1:A$65536,0),2),"SIN CUENTA")</f>
        <v>SIN CUENTA</v>
      </c>
      <c r="D162" s="68">
        <f>IF($O162="A",SUMIFS(D163:D$181,$A163:$A$181,LEFT($A162,LEN($A162))&amp;"*",$O163:$O$181,"R"),SUMIFS('[1]Balanza Egresos'!$D$1:$D$65536,'[1]Balanza Egresos'!$A$1:$A$65536,$A162))</f>
        <v>0</v>
      </c>
      <c r="E162" s="68">
        <f>IF($O162="A",SUMIFS(E163:E$181,$A163:$A$181,LEFT($A162,LEN($A162))&amp;"*",$O163:$O$181,"R"),((H162/[1]Parametros!$E$12)*12)+$I162)</f>
        <v>0</v>
      </c>
      <c r="F162" s="52">
        <f>IF($O162="A",SUMIFS(F163:F$181,$A163:$A$181,LEFT($A162,LEN($A162))&amp;"*",$O163:$O$181,"R"),K162+L162+M162+N162)</f>
        <v>0</v>
      </c>
      <c r="G162" s="70"/>
      <c r="H162" s="68">
        <f>IF($O162="A",SUMIFS(H163:H$181,$A163:$A$181,LEFT($A162,$P162)&amp;"*",$O163:$O$181,"R"),SUMIFS('[1]Balanza Egresos'!$E$1:$E$65536,'[1]Balanza Egresos'!$A$1:$A$65536,$A162))</f>
        <v>0</v>
      </c>
      <c r="I162" s="77"/>
      <c r="J162" s="54"/>
      <c r="K162" s="72"/>
      <c r="L162" s="72"/>
      <c r="M162" s="72"/>
      <c r="N162" s="72"/>
      <c r="O162" s="56" t="str">
        <f t="shared" si="19"/>
        <v>R</v>
      </c>
      <c r="P162" s="56">
        <f t="shared" si="20"/>
        <v>8</v>
      </c>
      <c r="Q162" s="57" t="str">
        <f t="shared" si="18"/>
        <v>NO</v>
      </c>
      <c r="R162" s="58"/>
      <c r="S162" s="59"/>
      <c r="T162" s="6"/>
      <c r="U162" s="60"/>
      <c r="V162" s="61"/>
      <c r="W162" s="62"/>
      <c r="X162" s="61"/>
      <c r="Y162" s="63"/>
      <c r="Z162" s="64"/>
      <c r="AA162" s="54"/>
      <c r="AB162" s="54"/>
      <c r="AC162" s="54"/>
      <c r="AD162" s="54"/>
      <c r="AE162" s="54"/>
      <c r="AF162" s="54"/>
    </row>
    <row r="163" spans="1:32" s="65" customFormat="1" ht="15" hidden="1" x14ac:dyDescent="0.25">
      <c r="A163" s="66"/>
      <c r="B163" s="66"/>
      <c r="C163" s="76" t="str">
        <f>IFERROR(INDEX('[1]Balanza Egresos'!A$1:C$65536,MATCH(A163,'[1]Balanza Egresos'!A$1:A$65536,0),2),"SIN CUENTA")</f>
        <v>SIN CUENTA</v>
      </c>
      <c r="D163" s="68">
        <f>IF($O163="A",SUMIFS(D164:D$181,$A164:$A$181,LEFT($A163,LEN($A163))&amp;"*",$O164:$O$181,"R"),SUMIFS('[1]Balanza Egresos'!$D$1:$D$65536,'[1]Balanza Egresos'!$A$1:$A$65536,$A163))</f>
        <v>0</v>
      </c>
      <c r="E163" s="68">
        <f>IF($O163="A",SUMIFS(E164:E$181,$A164:$A$181,LEFT($A163,LEN($A163))&amp;"*",$O164:$O$181,"R"),((H163/[1]Parametros!$E$12)*12)+$I163)</f>
        <v>0</v>
      </c>
      <c r="F163" s="52">
        <f>IF($O163="A",SUMIFS(F164:F$181,$A164:$A$181,LEFT($A163,LEN($A163))&amp;"*",$O164:$O$181,"R"),K163+L163+M163+N163)</f>
        <v>0</v>
      </c>
      <c r="G163" s="70"/>
      <c r="H163" s="68">
        <f>IF($O163="A",SUMIFS(H164:H$181,$A164:$A$181,LEFT($A163,$P163)&amp;"*",$O164:$O$181,"R"),SUMIFS('[1]Balanza Egresos'!$E$1:$E$65536,'[1]Balanza Egresos'!$A$1:$A$65536,$A163))</f>
        <v>0</v>
      </c>
      <c r="I163" s="77"/>
      <c r="J163" s="54"/>
      <c r="K163" s="72"/>
      <c r="L163" s="72"/>
      <c r="M163" s="72"/>
      <c r="N163" s="72"/>
      <c r="O163" s="56" t="str">
        <f t="shared" si="19"/>
        <v>R</v>
      </c>
      <c r="P163" s="56">
        <f t="shared" si="20"/>
        <v>8</v>
      </c>
      <c r="Q163" s="57" t="str">
        <f t="shared" si="18"/>
        <v>NO</v>
      </c>
      <c r="R163" s="58"/>
      <c r="S163" s="59"/>
      <c r="T163" s="6"/>
      <c r="U163" s="60"/>
      <c r="V163" s="61"/>
      <c r="W163" s="62"/>
      <c r="X163" s="61"/>
      <c r="Y163" s="63"/>
      <c r="Z163" s="64"/>
      <c r="AA163" s="54"/>
      <c r="AB163" s="54"/>
      <c r="AC163" s="54"/>
      <c r="AD163" s="54"/>
      <c r="AE163" s="54"/>
      <c r="AF163" s="54"/>
    </row>
    <row r="164" spans="1:32" s="65" customFormat="1" ht="15" hidden="1" x14ac:dyDescent="0.25">
      <c r="A164" s="66"/>
      <c r="B164" s="66"/>
      <c r="C164" s="76" t="str">
        <f>IFERROR(INDEX('[1]Balanza Egresos'!A$1:C$65536,MATCH(A164,'[1]Balanza Egresos'!A$1:A$65536,0),2),"SIN CUENTA")</f>
        <v>SIN CUENTA</v>
      </c>
      <c r="D164" s="68">
        <f>IF($O164="A",SUMIFS(D165:D$181,$A165:$A$181,LEFT($A164,LEN($A164))&amp;"*",$O165:$O$181,"R"),SUMIFS('[1]Balanza Egresos'!$D$1:$D$65536,'[1]Balanza Egresos'!$A$1:$A$65536,$A164))</f>
        <v>0</v>
      </c>
      <c r="E164" s="68">
        <f>IF($O164="A",SUMIFS(E165:E$181,$A165:$A$181,LEFT($A164,LEN($A164))&amp;"*",$O165:$O$181,"R"),((H164/[1]Parametros!$E$12)*12)+$I164)</f>
        <v>0</v>
      </c>
      <c r="F164" s="52">
        <f>IF($O164="A",SUMIFS(F165:F$181,$A165:$A$181,LEFT($A164,LEN($A164))&amp;"*",$O165:$O$181,"R"),K164+L164+M164+N164)</f>
        <v>0</v>
      </c>
      <c r="G164" s="70"/>
      <c r="H164" s="68">
        <f>IF($O164="A",SUMIFS(H165:H$181,$A165:$A$181,LEFT($A164,$P164)&amp;"*",$O165:$O$181,"R"),SUMIFS('[1]Balanza Egresos'!$E$1:$E$65536,'[1]Balanza Egresos'!$A$1:$A$65536,$A164))</f>
        <v>0</v>
      </c>
      <c r="I164" s="77"/>
      <c r="J164" s="54"/>
      <c r="K164" s="72"/>
      <c r="L164" s="72"/>
      <c r="M164" s="72"/>
      <c r="N164" s="72"/>
      <c r="O164" s="56" t="str">
        <f t="shared" si="19"/>
        <v>R</v>
      </c>
      <c r="P164" s="56">
        <f t="shared" si="20"/>
        <v>8</v>
      </c>
      <c r="Q164" s="57" t="str">
        <f t="shared" si="18"/>
        <v>NO</v>
      </c>
      <c r="R164" s="58"/>
      <c r="S164" s="59"/>
      <c r="T164" s="6"/>
      <c r="U164" s="60"/>
      <c r="V164" s="61"/>
      <c r="W164" s="62"/>
      <c r="X164" s="61"/>
      <c r="Y164" s="63"/>
      <c r="Z164" s="64"/>
      <c r="AA164" s="54"/>
      <c r="AB164" s="54"/>
      <c r="AC164" s="54"/>
      <c r="AD164" s="54"/>
      <c r="AE164" s="54"/>
      <c r="AF164" s="54"/>
    </row>
    <row r="165" spans="1:32" s="65" customFormat="1" ht="15" hidden="1" x14ac:dyDescent="0.25">
      <c r="A165" s="66"/>
      <c r="B165" s="66"/>
      <c r="C165" s="76" t="str">
        <f>IFERROR(INDEX('[1]Balanza Egresos'!A$1:C$65536,MATCH(A165,'[1]Balanza Egresos'!A$1:A$65536,0),2),"SIN CUENTA")</f>
        <v>SIN CUENTA</v>
      </c>
      <c r="D165" s="68">
        <f>IF($O165="A",SUMIFS(D166:D$181,$A166:$A$181,LEFT($A165,LEN($A165))&amp;"*",$O166:$O$181,"R"),SUMIFS('[1]Balanza Egresos'!$D$1:$D$65536,'[1]Balanza Egresos'!$A$1:$A$65536,$A165))</f>
        <v>0</v>
      </c>
      <c r="E165" s="68">
        <f>IF($O165="A",SUMIFS(E166:E$181,$A166:$A$181,LEFT($A165,LEN($A165))&amp;"*",$O166:$O$181,"R"),((H165/[1]Parametros!$E$12)*12)+$I165)</f>
        <v>0</v>
      </c>
      <c r="F165" s="52">
        <f>IF($O165="A",SUMIFS(F166:F$181,$A166:$A$181,LEFT($A165,LEN($A165))&amp;"*",$O166:$O$181,"R"),K165+L165+M165+N165)</f>
        <v>0</v>
      </c>
      <c r="G165" s="70"/>
      <c r="H165" s="68">
        <f>IF($O165="A",SUMIFS(H166:H$181,$A166:$A$181,LEFT($A165,$P165)&amp;"*",$O166:$O$181,"R"),SUMIFS('[1]Balanza Egresos'!$E$1:$E$65536,'[1]Balanza Egresos'!$A$1:$A$65536,$A165))</f>
        <v>0</v>
      </c>
      <c r="I165" s="77"/>
      <c r="J165" s="54"/>
      <c r="K165" s="72"/>
      <c r="L165" s="72"/>
      <c r="M165" s="72"/>
      <c r="N165" s="72"/>
      <c r="O165" s="56" t="str">
        <f t="shared" si="19"/>
        <v>R</v>
      </c>
      <c r="P165" s="56">
        <f t="shared" si="20"/>
        <v>8</v>
      </c>
      <c r="Q165" s="57" t="str">
        <f t="shared" si="18"/>
        <v>NO</v>
      </c>
      <c r="R165" s="58"/>
      <c r="S165" s="59"/>
      <c r="T165" s="6"/>
      <c r="U165" s="60"/>
      <c r="V165" s="61"/>
      <c r="W165" s="62"/>
      <c r="X165" s="61"/>
      <c r="Y165" s="63"/>
      <c r="Z165" s="64"/>
      <c r="AA165" s="54"/>
      <c r="AB165" s="54"/>
      <c r="AC165" s="54"/>
      <c r="AD165" s="54"/>
      <c r="AE165" s="54"/>
      <c r="AF165" s="54"/>
    </row>
    <row r="166" spans="1:32" s="65" customFormat="1" ht="15" hidden="1" x14ac:dyDescent="0.25">
      <c r="A166" s="66"/>
      <c r="B166" s="66"/>
      <c r="C166" s="76" t="str">
        <f>IFERROR(INDEX('[1]Balanza Egresos'!A$1:C$65536,MATCH(A166,'[1]Balanza Egresos'!A$1:A$65536,0),2),"SIN CUENTA")</f>
        <v>SIN CUENTA</v>
      </c>
      <c r="D166" s="68">
        <f>IF($O166="A",SUMIFS(D167:D$181,$A167:$A$181,LEFT($A166,LEN($A166))&amp;"*",$O167:$O$181,"R"),SUMIFS('[1]Balanza Egresos'!$D$1:$D$65536,'[1]Balanza Egresos'!$A$1:$A$65536,$A166))</f>
        <v>0</v>
      </c>
      <c r="E166" s="68">
        <f>IF($O166="A",SUMIFS(E167:E$181,$A167:$A$181,LEFT($A166,LEN($A166))&amp;"*",$O167:$O$181,"R"),((H166/[1]Parametros!$E$12)*12)+$I166)</f>
        <v>0</v>
      </c>
      <c r="F166" s="52">
        <f>IF($O166="A",SUMIFS(F167:F$181,$A167:$A$181,LEFT($A166,LEN($A166))&amp;"*",$O167:$O$181,"R"),K166+L166+M166+N166)</f>
        <v>0</v>
      </c>
      <c r="G166" s="70"/>
      <c r="H166" s="68">
        <f>IF($O166="A",SUMIFS(H167:H$181,$A167:$A$181,LEFT($A166,$P166)&amp;"*",$O167:$O$181,"R"),SUMIFS('[1]Balanza Egresos'!$E$1:$E$65536,'[1]Balanza Egresos'!$A$1:$A$65536,$A166))</f>
        <v>0</v>
      </c>
      <c r="I166" s="77"/>
      <c r="J166" s="54"/>
      <c r="K166" s="72"/>
      <c r="L166" s="72"/>
      <c r="M166" s="72"/>
      <c r="N166" s="72"/>
      <c r="O166" s="56" t="str">
        <f t="shared" si="19"/>
        <v>R</v>
      </c>
      <c r="P166" s="56">
        <f t="shared" si="20"/>
        <v>8</v>
      </c>
      <c r="Q166" s="57" t="str">
        <f t="shared" si="18"/>
        <v>NO</v>
      </c>
      <c r="R166" s="58"/>
      <c r="S166" s="59"/>
      <c r="T166" s="6"/>
      <c r="U166" s="60"/>
      <c r="V166" s="61"/>
      <c r="W166" s="62"/>
      <c r="X166" s="61"/>
      <c r="Y166" s="63"/>
      <c r="Z166" s="64"/>
      <c r="AA166" s="54"/>
      <c r="AB166" s="54"/>
      <c r="AC166" s="54"/>
      <c r="AD166" s="54"/>
      <c r="AE166" s="54"/>
      <c r="AF166" s="54"/>
    </row>
    <row r="167" spans="1:32" s="65" customFormat="1" ht="15" hidden="1" x14ac:dyDescent="0.25">
      <c r="A167" s="66"/>
      <c r="B167" s="66"/>
      <c r="C167" s="76" t="str">
        <f>IFERROR(INDEX('[1]Balanza Egresos'!A$1:C$65536,MATCH(A167,'[1]Balanza Egresos'!A$1:A$65536,0),2),"SIN CUENTA")</f>
        <v>SIN CUENTA</v>
      </c>
      <c r="D167" s="68">
        <f>IF($O167="A",SUMIFS(D168:D$181,$A168:$A$181,LEFT($A167,LEN($A167))&amp;"*",$O168:$O$181,"R"),SUMIFS('[1]Balanza Egresos'!$D$1:$D$65536,'[1]Balanza Egresos'!$A$1:$A$65536,$A167))</f>
        <v>0</v>
      </c>
      <c r="E167" s="68">
        <f>IF($O167="A",SUMIFS(E168:E$181,$A168:$A$181,LEFT($A167,LEN($A167))&amp;"*",$O168:$O$181,"R"),((H167/[1]Parametros!$E$12)*12)+$I167)</f>
        <v>0</v>
      </c>
      <c r="F167" s="52">
        <f>IF($O167="A",SUMIFS(F168:F$181,$A168:$A$181,LEFT($A167,LEN($A167))&amp;"*",$O168:$O$181,"R"),K167+L167+M167+N167)</f>
        <v>0</v>
      </c>
      <c r="G167" s="70"/>
      <c r="H167" s="68">
        <f>IF($O167="A",SUMIFS(H168:H$181,$A168:$A$181,LEFT($A167,$P167)&amp;"*",$O168:$O$181,"R"),SUMIFS('[1]Balanza Egresos'!$E$1:$E$65536,'[1]Balanza Egresos'!$A$1:$A$65536,$A167))</f>
        <v>0</v>
      </c>
      <c r="I167" s="77"/>
      <c r="J167" s="54"/>
      <c r="K167" s="72"/>
      <c r="L167" s="72"/>
      <c r="M167" s="72"/>
      <c r="N167" s="72"/>
      <c r="O167" s="56" t="str">
        <f t="shared" si="19"/>
        <v>R</v>
      </c>
      <c r="P167" s="56">
        <f t="shared" si="20"/>
        <v>8</v>
      </c>
      <c r="Q167" s="57" t="str">
        <f t="shared" si="18"/>
        <v>NO</v>
      </c>
      <c r="R167" s="58"/>
      <c r="S167" s="59"/>
      <c r="T167" s="6"/>
      <c r="U167" s="60"/>
      <c r="V167" s="61"/>
      <c r="W167" s="62"/>
      <c r="X167" s="61"/>
      <c r="Y167" s="63"/>
      <c r="Z167" s="64"/>
      <c r="AA167" s="54"/>
      <c r="AB167" s="54"/>
      <c r="AC167" s="54"/>
      <c r="AD167" s="54"/>
      <c r="AE167" s="54"/>
      <c r="AF167" s="54"/>
    </row>
    <row r="168" spans="1:32" s="65" customFormat="1" ht="15" hidden="1" x14ac:dyDescent="0.25">
      <c r="A168" s="66"/>
      <c r="B168" s="66"/>
      <c r="C168" s="76" t="str">
        <f>IFERROR(INDEX('[1]Balanza Egresos'!A$1:C$65536,MATCH(A168,'[1]Balanza Egresos'!A$1:A$65536,0),2),"SIN CUENTA")</f>
        <v>SIN CUENTA</v>
      </c>
      <c r="D168" s="68">
        <f>IF($O168="A",SUMIFS(D169:D$181,$A169:$A$181,LEFT($A168,LEN($A168))&amp;"*",$O169:$O$181,"R"),SUMIFS('[1]Balanza Egresos'!$D$1:$D$65536,'[1]Balanza Egresos'!$A$1:$A$65536,$A168))</f>
        <v>0</v>
      </c>
      <c r="E168" s="68">
        <f>IF($O168="A",SUMIFS(E169:E$181,$A169:$A$181,LEFT($A168,LEN($A168))&amp;"*",$O169:$O$181,"R"),((H168/[1]Parametros!$E$12)*12)+$I168)</f>
        <v>0</v>
      </c>
      <c r="F168" s="52">
        <f>IF($O168="A",SUMIFS(F169:F$181,$A169:$A$181,LEFT($A168,LEN($A168))&amp;"*",$O169:$O$181,"R"),K168+L168+M168+N168)</f>
        <v>0</v>
      </c>
      <c r="G168" s="70"/>
      <c r="H168" s="68">
        <f>IF($O168="A",SUMIFS(H169:H$181,$A169:$A$181,LEFT($A168,$P168)&amp;"*",$O169:$O$181,"R"),SUMIFS('[1]Balanza Egresos'!$E$1:$E$65536,'[1]Balanza Egresos'!$A$1:$A$65536,$A168))</f>
        <v>0</v>
      </c>
      <c r="I168" s="77"/>
      <c r="J168" s="54"/>
      <c r="K168" s="72"/>
      <c r="L168" s="72"/>
      <c r="M168" s="72"/>
      <c r="N168" s="72"/>
      <c r="O168" s="56" t="str">
        <f t="shared" si="19"/>
        <v>R</v>
      </c>
      <c r="P168" s="56">
        <f t="shared" si="20"/>
        <v>8</v>
      </c>
      <c r="Q168" s="57" t="str">
        <f t="shared" si="18"/>
        <v>NO</v>
      </c>
      <c r="R168" s="58"/>
      <c r="S168" s="59"/>
      <c r="T168" s="6"/>
      <c r="U168" s="60"/>
      <c r="V168" s="61"/>
      <c r="W168" s="62"/>
      <c r="X168" s="61"/>
      <c r="Y168" s="63"/>
      <c r="Z168" s="64"/>
      <c r="AA168" s="54"/>
      <c r="AB168" s="54"/>
      <c r="AC168" s="54"/>
      <c r="AD168" s="54"/>
      <c r="AE168" s="54"/>
      <c r="AF168" s="54"/>
    </row>
    <row r="169" spans="1:32" s="65" customFormat="1" ht="15" hidden="1" x14ac:dyDescent="0.25">
      <c r="A169" s="66"/>
      <c r="B169" s="66"/>
      <c r="C169" s="76" t="str">
        <f>IFERROR(INDEX('[1]Balanza Egresos'!A$1:C$65536,MATCH(A169,'[1]Balanza Egresos'!A$1:A$65536,0),2),"SIN CUENTA")</f>
        <v>SIN CUENTA</v>
      </c>
      <c r="D169" s="68">
        <f>IF($O169="A",SUMIFS(D170:D$181,$A170:$A$181,LEFT($A169,LEN($A169))&amp;"*",$O170:$O$181,"R"),SUMIFS('[1]Balanza Egresos'!$D$1:$D$65536,'[1]Balanza Egresos'!$A$1:$A$65536,$A169))</f>
        <v>0</v>
      </c>
      <c r="E169" s="68">
        <f>IF($O169="A",SUMIFS(E170:E$181,$A170:$A$181,LEFT($A169,LEN($A169))&amp;"*",$O170:$O$181,"R"),((H169/[1]Parametros!$E$12)*12)+$I169)</f>
        <v>0</v>
      </c>
      <c r="F169" s="52">
        <f>IF($O169="A",SUMIFS(F170:F$181,$A170:$A$181,LEFT($A169,LEN($A169))&amp;"*",$O170:$O$181,"R"),K169+L169+M169+N169)</f>
        <v>0</v>
      </c>
      <c r="G169" s="70"/>
      <c r="H169" s="68">
        <f>IF($O169="A",SUMIFS(H170:H$181,$A170:$A$181,LEFT($A169,$P169)&amp;"*",$O170:$O$181,"R"),SUMIFS('[1]Balanza Egresos'!$E$1:$E$65536,'[1]Balanza Egresos'!$A$1:$A$65536,$A169))</f>
        <v>0</v>
      </c>
      <c r="I169" s="77"/>
      <c r="J169" s="54"/>
      <c r="K169" s="72"/>
      <c r="L169" s="72"/>
      <c r="M169" s="72"/>
      <c r="N169" s="72"/>
      <c r="O169" s="56" t="str">
        <f t="shared" si="19"/>
        <v>R</v>
      </c>
      <c r="P169" s="56">
        <f t="shared" si="20"/>
        <v>8</v>
      </c>
      <c r="Q169" s="57" t="str">
        <f t="shared" si="18"/>
        <v>NO</v>
      </c>
      <c r="R169" s="58"/>
      <c r="S169" s="59"/>
      <c r="T169" s="6"/>
      <c r="U169" s="60"/>
      <c r="V169" s="61"/>
      <c r="W169" s="62"/>
      <c r="X169" s="61"/>
      <c r="Y169" s="63"/>
      <c r="Z169" s="64"/>
      <c r="AA169" s="54"/>
      <c r="AB169" s="54"/>
      <c r="AC169" s="54"/>
      <c r="AD169" s="54"/>
      <c r="AE169" s="54"/>
      <c r="AF169" s="54"/>
    </row>
    <row r="170" spans="1:32" s="65" customFormat="1" ht="15" hidden="1" x14ac:dyDescent="0.25">
      <c r="A170" s="66"/>
      <c r="B170" s="66"/>
      <c r="C170" s="76" t="str">
        <f>IFERROR(INDEX('[1]Balanza Egresos'!A$1:C$65536,MATCH(A170,'[1]Balanza Egresos'!A$1:A$65536,0),2),"SIN CUENTA")</f>
        <v>SIN CUENTA</v>
      </c>
      <c r="D170" s="68">
        <f>IF($O170="A",SUMIFS(D171:D$181,$A171:$A$181,LEFT($A170,LEN($A170))&amp;"*",$O171:$O$181,"R"),SUMIFS('[1]Balanza Egresos'!$D$1:$D$65536,'[1]Balanza Egresos'!$A$1:$A$65536,$A170))</f>
        <v>0</v>
      </c>
      <c r="E170" s="68">
        <f>IF($O170="A",SUMIFS(E171:E$181,$A171:$A$181,LEFT($A170,LEN($A170))&amp;"*",$O171:$O$181,"R"),((H170/[1]Parametros!$E$12)*12)+$I170)</f>
        <v>0</v>
      </c>
      <c r="F170" s="52">
        <f>IF($O170="A",SUMIFS(F171:F$181,$A171:$A$181,LEFT($A170,LEN($A170))&amp;"*",$O171:$O$181,"R"),K170+L170+M170+N170)</f>
        <v>0</v>
      </c>
      <c r="G170" s="70"/>
      <c r="H170" s="68">
        <f>IF($O170="A",SUMIFS(H171:H$181,$A171:$A$181,LEFT($A170,$P170)&amp;"*",$O171:$O$181,"R"),SUMIFS('[1]Balanza Egresos'!$E$1:$E$65536,'[1]Balanza Egresos'!$A$1:$A$65536,$A170))</f>
        <v>0</v>
      </c>
      <c r="I170" s="77"/>
      <c r="J170" s="54"/>
      <c r="K170" s="72"/>
      <c r="L170" s="72"/>
      <c r="M170" s="72"/>
      <c r="N170" s="72"/>
      <c r="O170" s="56" t="str">
        <f t="shared" si="19"/>
        <v>R</v>
      </c>
      <c r="P170" s="56">
        <f t="shared" si="20"/>
        <v>8</v>
      </c>
      <c r="Q170" s="57" t="str">
        <f t="shared" si="18"/>
        <v>NO</v>
      </c>
      <c r="R170" s="58"/>
      <c r="S170" s="59"/>
      <c r="T170" s="6"/>
      <c r="U170" s="60"/>
      <c r="V170" s="61"/>
      <c r="W170" s="62"/>
      <c r="X170" s="61"/>
      <c r="Y170" s="63"/>
      <c r="Z170" s="64"/>
      <c r="AA170" s="54"/>
      <c r="AB170" s="54"/>
      <c r="AC170" s="54"/>
      <c r="AD170" s="54"/>
      <c r="AE170" s="54"/>
      <c r="AF170" s="54"/>
    </row>
    <row r="171" spans="1:32" s="65" customFormat="1" ht="15" hidden="1" x14ac:dyDescent="0.25">
      <c r="A171" s="66"/>
      <c r="B171" s="66"/>
      <c r="C171" s="76" t="str">
        <f>IFERROR(INDEX('[1]Balanza Egresos'!A$1:C$65536,MATCH(A171,'[1]Balanza Egresos'!A$1:A$65536,0),2),"SIN CUENTA")</f>
        <v>SIN CUENTA</v>
      </c>
      <c r="D171" s="68">
        <f>IF($O171="A",SUMIFS(D172:D$181,$A172:$A$181,LEFT($A171,LEN($A171))&amp;"*",$O172:$O$181,"R"),SUMIFS('[1]Balanza Egresos'!$D$1:$D$65536,'[1]Balanza Egresos'!$A$1:$A$65536,$A171))</f>
        <v>0</v>
      </c>
      <c r="E171" s="68">
        <f>IF($O171="A",SUMIFS(E172:E$181,$A172:$A$181,LEFT($A171,LEN($A171))&amp;"*",$O172:$O$181,"R"),((H171/[1]Parametros!$E$12)*12)+$I171)</f>
        <v>0</v>
      </c>
      <c r="F171" s="52">
        <f>IF($O171="A",SUMIFS(F172:F$181,$A172:$A$181,LEFT($A171,LEN($A171))&amp;"*",$O172:$O$181,"R"),K171+L171+M171+N171)</f>
        <v>0</v>
      </c>
      <c r="G171" s="70"/>
      <c r="H171" s="68">
        <f>IF($O171="A",SUMIFS(H172:H$181,$A172:$A$181,LEFT($A171,$P171)&amp;"*",$O172:$O$181,"R"),SUMIFS('[1]Balanza Egresos'!$E$1:$E$65536,'[1]Balanza Egresos'!$A$1:$A$65536,$A171))</f>
        <v>0</v>
      </c>
      <c r="I171" s="77"/>
      <c r="J171" s="54"/>
      <c r="K171" s="72"/>
      <c r="L171" s="72"/>
      <c r="M171" s="72"/>
      <c r="N171" s="72"/>
      <c r="O171" s="56" t="str">
        <f t="shared" si="19"/>
        <v>R</v>
      </c>
      <c r="P171" s="56">
        <f t="shared" si="20"/>
        <v>8</v>
      </c>
      <c r="Q171" s="57" t="str">
        <f t="shared" si="18"/>
        <v>NO</v>
      </c>
      <c r="R171" s="58"/>
      <c r="S171" s="59"/>
      <c r="T171" s="6"/>
      <c r="U171" s="60"/>
      <c r="V171" s="61"/>
      <c r="W171" s="62"/>
      <c r="X171" s="61"/>
      <c r="Y171" s="63"/>
      <c r="Z171" s="64"/>
      <c r="AA171" s="54"/>
      <c r="AB171" s="54"/>
      <c r="AC171" s="54"/>
      <c r="AD171" s="54"/>
      <c r="AE171" s="54"/>
      <c r="AF171" s="54"/>
    </row>
    <row r="172" spans="1:32" s="65" customFormat="1" ht="15" hidden="1" x14ac:dyDescent="0.25">
      <c r="A172" s="66"/>
      <c r="B172" s="66"/>
      <c r="C172" s="76" t="str">
        <f>IFERROR(INDEX('[1]Balanza Egresos'!A$1:C$65536,MATCH(A172,'[1]Balanza Egresos'!A$1:A$65536,0),2),"SIN CUENTA")</f>
        <v>SIN CUENTA</v>
      </c>
      <c r="D172" s="68">
        <f>IF($O172="A",SUMIFS(D173:D$181,$A173:$A$181,LEFT($A172,LEN($A172))&amp;"*",$O173:$O$181,"R"),SUMIFS('[1]Balanza Egresos'!$D$1:$D$65536,'[1]Balanza Egresos'!$A$1:$A$65536,$A172))</f>
        <v>0</v>
      </c>
      <c r="E172" s="68">
        <f>IF($O172="A",SUMIFS(E173:E$181,$A173:$A$181,LEFT($A172,LEN($A172))&amp;"*",$O173:$O$181,"R"),((H172/[1]Parametros!$E$12)*12)+$I172)</f>
        <v>0</v>
      </c>
      <c r="F172" s="52">
        <f>IF($O172="A",SUMIFS(F173:F$181,$A173:$A$181,LEFT($A172,LEN($A172))&amp;"*",$O173:$O$181,"R"),K172+L172+M172+N172)</f>
        <v>0</v>
      </c>
      <c r="G172" s="70"/>
      <c r="H172" s="68">
        <f>IF($O172="A",SUMIFS(H173:H$181,$A173:$A$181,LEFT($A172,$P172)&amp;"*",$O173:$O$181,"R"),SUMIFS('[1]Balanza Egresos'!$E$1:$E$65536,'[1]Balanza Egresos'!$A$1:$A$65536,$A172))</f>
        <v>0</v>
      </c>
      <c r="I172" s="77"/>
      <c r="J172" s="54"/>
      <c r="K172" s="72"/>
      <c r="L172" s="72"/>
      <c r="M172" s="72"/>
      <c r="N172" s="72"/>
      <c r="O172" s="56" t="str">
        <f t="shared" si="19"/>
        <v>R</v>
      </c>
      <c r="P172" s="56">
        <f t="shared" si="20"/>
        <v>8</v>
      </c>
      <c r="Q172" s="57" t="str">
        <f t="shared" si="18"/>
        <v>NO</v>
      </c>
      <c r="R172" s="58"/>
      <c r="S172" s="59"/>
      <c r="T172" s="6"/>
      <c r="U172" s="60"/>
      <c r="V172" s="61"/>
      <c r="W172" s="62"/>
      <c r="X172" s="61"/>
      <c r="Y172" s="63"/>
      <c r="Z172" s="64"/>
      <c r="AA172" s="54"/>
      <c r="AB172" s="54"/>
      <c r="AC172" s="54"/>
      <c r="AD172" s="54"/>
      <c r="AE172" s="54"/>
      <c r="AF172" s="54"/>
    </row>
    <row r="173" spans="1:32" s="65" customFormat="1" ht="15" hidden="1" x14ac:dyDescent="0.25">
      <c r="A173" s="66"/>
      <c r="B173" s="66"/>
      <c r="C173" s="76" t="str">
        <f>IFERROR(INDEX('[1]Balanza Egresos'!A$1:C$65536,MATCH(A173,'[1]Balanza Egresos'!A$1:A$65536,0),2),"SIN CUENTA")</f>
        <v>SIN CUENTA</v>
      </c>
      <c r="D173" s="68">
        <f>IF($O173="A",SUMIFS(D174:D$181,$A174:$A$181,LEFT($A173,LEN($A173))&amp;"*",$O174:$O$181,"R"),SUMIFS('[1]Balanza Egresos'!$D$1:$D$65536,'[1]Balanza Egresos'!$A$1:$A$65536,$A173))</f>
        <v>0</v>
      </c>
      <c r="E173" s="68">
        <f>IF($O173="A",SUMIFS(E174:E$181,$A174:$A$181,LEFT($A173,LEN($A173))&amp;"*",$O174:$O$181,"R"),((H173/[1]Parametros!$E$12)*12)+$I173)</f>
        <v>0</v>
      </c>
      <c r="F173" s="52">
        <f>IF($O173="A",SUMIFS(F174:F$181,$A174:$A$181,LEFT($A173,LEN($A173))&amp;"*",$O174:$O$181,"R"),K173+L173+M173+N173)</f>
        <v>0</v>
      </c>
      <c r="G173" s="70"/>
      <c r="H173" s="68">
        <f>IF($O173="A",SUMIFS(H174:H$181,$A174:$A$181,LEFT($A173,$P173)&amp;"*",$O174:$O$181,"R"),SUMIFS('[1]Balanza Egresos'!$E$1:$E$65536,'[1]Balanza Egresos'!$A$1:$A$65536,$A173))</f>
        <v>0</v>
      </c>
      <c r="I173" s="77"/>
      <c r="J173" s="54"/>
      <c r="K173" s="72"/>
      <c r="L173" s="72"/>
      <c r="M173" s="72"/>
      <c r="N173" s="72"/>
      <c r="O173" s="56" t="str">
        <f t="shared" si="19"/>
        <v>R</v>
      </c>
      <c r="P173" s="56">
        <f t="shared" si="20"/>
        <v>8</v>
      </c>
      <c r="Q173" s="57" t="str">
        <f t="shared" si="18"/>
        <v>NO</v>
      </c>
      <c r="R173" s="58"/>
      <c r="S173" s="59"/>
      <c r="T173" s="6"/>
      <c r="U173" s="60"/>
      <c r="V173" s="61"/>
      <c r="W173" s="62"/>
      <c r="X173" s="61"/>
      <c r="Y173" s="63"/>
      <c r="Z173" s="64"/>
      <c r="AA173" s="54"/>
      <c r="AB173" s="54"/>
      <c r="AC173" s="54"/>
      <c r="AD173" s="54"/>
      <c r="AE173" s="54"/>
      <c r="AF173" s="54"/>
    </row>
    <row r="174" spans="1:32" s="65" customFormat="1" ht="15" hidden="1" x14ac:dyDescent="0.25">
      <c r="A174" s="66"/>
      <c r="B174" s="66"/>
      <c r="C174" s="76" t="str">
        <f>IFERROR(INDEX('[1]Balanza Egresos'!A$1:C$65536,MATCH(A174,'[1]Balanza Egresos'!A$1:A$65536,0),2),"SIN CUENTA")</f>
        <v>SIN CUENTA</v>
      </c>
      <c r="D174" s="68">
        <f>IF($O174="A",SUMIFS(D175:D$181,$A175:$A$181,LEFT($A174,LEN($A174))&amp;"*",$O175:$O$181,"R"),SUMIFS('[1]Balanza Egresos'!$D$1:$D$65536,'[1]Balanza Egresos'!$A$1:$A$65536,$A174))</f>
        <v>0</v>
      </c>
      <c r="E174" s="68">
        <f>IF($O174="A",SUMIFS(E175:E$181,$A175:$A$181,LEFT($A174,LEN($A174))&amp;"*",$O175:$O$181,"R"),((H174/[1]Parametros!$E$12)*12)+$I174)</f>
        <v>0</v>
      </c>
      <c r="F174" s="52">
        <f>IF($O174="A",SUMIFS(F175:F$181,$A175:$A$181,LEFT($A174,LEN($A174))&amp;"*",$O175:$O$181,"R"),K174+L174+M174+N174)</f>
        <v>0</v>
      </c>
      <c r="G174" s="70"/>
      <c r="H174" s="68">
        <f>IF($O174="A",SUMIFS(H175:H$181,$A175:$A$181,LEFT($A174,$P174)&amp;"*",$O175:$O$181,"R"),SUMIFS('[1]Balanza Egresos'!$E$1:$E$65536,'[1]Balanza Egresos'!$A$1:$A$65536,$A174))</f>
        <v>0</v>
      </c>
      <c r="I174" s="77"/>
      <c r="J174" s="54"/>
      <c r="K174" s="72"/>
      <c r="L174" s="72"/>
      <c r="M174" s="72"/>
      <c r="N174" s="72"/>
      <c r="O174" s="56" t="str">
        <f t="shared" si="19"/>
        <v>R</v>
      </c>
      <c r="P174" s="56">
        <f t="shared" si="20"/>
        <v>8</v>
      </c>
      <c r="Q174" s="57" t="str">
        <f t="shared" si="18"/>
        <v>NO</v>
      </c>
      <c r="R174" s="58"/>
      <c r="S174" s="59"/>
      <c r="T174" s="6"/>
      <c r="U174" s="60"/>
      <c r="V174" s="61"/>
      <c r="W174" s="62"/>
      <c r="X174" s="61"/>
      <c r="Y174" s="63"/>
      <c r="Z174" s="64"/>
      <c r="AA174" s="54"/>
      <c r="AB174" s="54"/>
      <c r="AC174" s="54"/>
      <c r="AD174" s="54"/>
      <c r="AE174" s="54"/>
      <c r="AF174" s="54"/>
    </row>
    <row r="175" spans="1:32" s="65" customFormat="1" ht="15" hidden="1" x14ac:dyDescent="0.25">
      <c r="A175" s="66"/>
      <c r="B175" s="66"/>
      <c r="C175" s="76" t="str">
        <f>IFERROR(INDEX('[1]Balanza Egresos'!A$1:C$65536,MATCH(A175,'[1]Balanza Egresos'!A$1:A$65536,0),2),"SIN CUENTA")</f>
        <v>SIN CUENTA</v>
      </c>
      <c r="D175" s="68">
        <f>IF($O175="A",SUMIFS(D176:D$181,$A176:$A$181,LEFT($A175,LEN($A175))&amp;"*",$O176:$O$181,"R"),SUMIFS('[1]Balanza Egresos'!$D$1:$D$65536,'[1]Balanza Egresos'!$A$1:$A$65536,$A175))</f>
        <v>0</v>
      </c>
      <c r="E175" s="68">
        <f>IF($O175="A",SUMIFS(E176:E$181,$A176:$A$181,LEFT($A175,LEN($A175))&amp;"*",$O176:$O$181,"R"),((H175/[1]Parametros!$E$12)*12)+$I175)</f>
        <v>0</v>
      </c>
      <c r="F175" s="52">
        <f>IF($O175="A",SUMIFS(F176:F$181,$A176:$A$181,LEFT($A175,LEN($A175))&amp;"*",$O176:$O$181,"R"),K175+L175+M175+N175)</f>
        <v>0</v>
      </c>
      <c r="G175" s="70"/>
      <c r="H175" s="68">
        <f>IF($O175="A",SUMIFS(H176:H$181,$A176:$A$181,LEFT($A175,$P175)&amp;"*",$O176:$O$181,"R"),SUMIFS('[1]Balanza Egresos'!$E$1:$E$65536,'[1]Balanza Egresos'!$A$1:$A$65536,$A175))</f>
        <v>0</v>
      </c>
      <c r="I175" s="77"/>
      <c r="J175" s="54"/>
      <c r="K175" s="72"/>
      <c r="L175" s="72"/>
      <c r="M175" s="72"/>
      <c r="N175" s="72"/>
      <c r="O175" s="56" t="str">
        <f t="shared" si="19"/>
        <v>R</v>
      </c>
      <c r="P175" s="56">
        <f t="shared" si="20"/>
        <v>8</v>
      </c>
      <c r="Q175" s="57" t="str">
        <f t="shared" si="18"/>
        <v>NO</v>
      </c>
      <c r="R175" s="58"/>
      <c r="S175" s="59"/>
      <c r="T175" s="6"/>
      <c r="U175" s="60"/>
      <c r="V175" s="61"/>
      <c r="W175" s="62"/>
      <c r="X175" s="61"/>
      <c r="Y175" s="63"/>
      <c r="Z175" s="64"/>
      <c r="AA175" s="54"/>
      <c r="AB175" s="54"/>
      <c r="AC175" s="54"/>
      <c r="AD175" s="54"/>
      <c r="AE175" s="54"/>
      <c r="AF175" s="54"/>
    </row>
    <row r="176" spans="1:32" s="65" customFormat="1" ht="15" hidden="1" x14ac:dyDescent="0.25">
      <c r="A176" s="66"/>
      <c r="B176" s="66"/>
      <c r="C176" s="76" t="str">
        <f>IFERROR(INDEX('[1]Balanza Egresos'!A$1:C$65536,MATCH(A176,'[1]Balanza Egresos'!A$1:A$65536,0),2),"SIN CUENTA")</f>
        <v>SIN CUENTA</v>
      </c>
      <c r="D176" s="68">
        <f>IF($O176="A",SUMIFS(D177:D$181,$A177:$A$181,LEFT($A176,LEN($A176))&amp;"*",$O177:$O$181,"R"),SUMIFS('[1]Balanza Egresos'!$D$1:$D$65536,'[1]Balanza Egresos'!$A$1:$A$65536,$A176))</f>
        <v>0</v>
      </c>
      <c r="E176" s="68">
        <f>IF($O176="A",SUMIFS(E177:E$181,$A177:$A$181,LEFT($A176,LEN($A176))&amp;"*",$O177:$O$181,"R"),((H176/[1]Parametros!$E$12)*12)+$I176)</f>
        <v>0</v>
      </c>
      <c r="F176" s="52">
        <f>IF($O176="A",SUMIFS(F177:F$181,$A177:$A$181,LEFT($A176,LEN($A176))&amp;"*",$O177:$O$181,"R"),K176+L176+M176+N176)</f>
        <v>0</v>
      </c>
      <c r="G176" s="70"/>
      <c r="H176" s="68">
        <f>IF($O176="A",SUMIFS(H177:H$181,$A177:$A$181,LEFT($A176,$P176)&amp;"*",$O177:$O$181,"R"),SUMIFS('[1]Balanza Egresos'!$E$1:$E$65536,'[1]Balanza Egresos'!$A$1:$A$65536,$A176))</f>
        <v>0</v>
      </c>
      <c r="I176" s="77"/>
      <c r="J176" s="54"/>
      <c r="K176" s="72"/>
      <c r="L176" s="72"/>
      <c r="M176" s="72"/>
      <c r="N176" s="72"/>
      <c r="O176" s="56" t="str">
        <f t="shared" si="19"/>
        <v>R</v>
      </c>
      <c r="P176" s="56">
        <f t="shared" si="20"/>
        <v>8</v>
      </c>
      <c r="Q176" s="57" t="str">
        <f t="shared" si="18"/>
        <v>NO</v>
      </c>
      <c r="R176" s="58"/>
      <c r="S176" s="59"/>
      <c r="T176" s="6"/>
      <c r="U176" s="60"/>
      <c r="V176" s="61"/>
      <c r="W176" s="62"/>
      <c r="X176" s="61"/>
      <c r="Y176" s="63"/>
      <c r="Z176" s="64"/>
      <c r="AA176" s="54"/>
      <c r="AB176" s="54"/>
      <c r="AC176" s="54"/>
      <c r="AD176" s="54"/>
      <c r="AE176" s="54"/>
      <c r="AF176" s="54"/>
    </row>
    <row r="177" spans="1:32" s="65" customFormat="1" ht="15" hidden="1" x14ac:dyDescent="0.25">
      <c r="A177" s="66"/>
      <c r="B177" s="66"/>
      <c r="C177" s="76" t="str">
        <f>IFERROR(INDEX('[1]Balanza Egresos'!A$1:C$65536,MATCH(A177,'[1]Balanza Egresos'!A$1:A$65536,0),2),"SIN CUENTA")</f>
        <v>SIN CUENTA</v>
      </c>
      <c r="D177" s="68">
        <f>IF($O177="A",SUMIFS(D178:D$181,$A178:$A$181,LEFT($A177,LEN($A177))&amp;"*",$O178:$O$181,"R"),SUMIFS('[1]Balanza Egresos'!$D$1:$D$65536,'[1]Balanza Egresos'!$A$1:$A$65536,$A177))</f>
        <v>0</v>
      </c>
      <c r="E177" s="68">
        <f>IF($O177="A",SUMIFS(E178:E$181,$A178:$A$181,LEFT($A177,LEN($A177))&amp;"*",$O178:$O$181,"R"),((H177/[1]Parametros!$E$12)*12)+$I177)</f>
        <v>0</v>
      </c>
      <c r="F177" s="52">
        <f>IF($O177="A",SUMIFS(F178:F$181,$A178:$A$181,LEFT($A177,LEN($A177))&amp;"*",$O178:$O$181,"R"),K177+L177+M177+N177)</f>
        <v>0</v>
      </c>
      <c r="G177" s="70"/>
      <c r="H177" s="68">
        <f>IF($O177="A",SUMIFS(H178:H$181,$A178:$A$181,LEFT($A177,$P177)&amp;"*",$O178:$O$181,"R"),SUMIFS('[1]Balanza Egresos'!$E$1:$E$65536,'[1]Balanza Egresos'!$A$1:$A$65536,$A177))</f>
        <v>0</v>
      </c>
      <c r="I177" s="77"/>
      <c r="J177" s="54"/>
      <c r="K177" s="72"/>
      <c r="L177" s="72"/>
      <c r="M177" s="72"/>
      <c r="N177" s="72"/>
      <c r="O177" s="56" t="str">
        <f t="shared" si="19"/>
        <v>R</v>
      </c>
      <c r="P177" s="56">
        <f t="shared" si="20"/>
        <v>8</v>
      </c>
      <c r="Q177" s="57" t="str">
        <f t="shared" si="18"/>
        <v>NO</v>
      </c>
      <c r="R177" s="58"/>
      <c r="S177" s="59"/>
      <c r="T177" s="6"/>
      <c r="U177" s="60"/>
      <c r="V177" s="61"/>
      <c r="W177" s="62"/>
      <c r="X177" s="61"/>
      <c r="Y177" s="63"/>
      <c r="Z177" s="64"/>
      <c r="AA177" s="54"/>
      <c r="AB177" s="54"/>
      <c r="AC177" s="54"/>
      <c r="AD177" s="54"/>
      <c r="AE177" s="54"/>
      <c r="AF177" s="54"/>
    </row>
    <row r="178" spans="1:32" s="65" customFormat="1" ht="15" hidden="1" x14ac:dyDescent="0.25">
      <c r="A178" s="66"/>
      <c r="B178" s="66"/>
      <c r="C178" s="76" t="str">
        <f>IFERROR(INDEX('[1]Balanza Egresos'!A$1:C$65536,MATCH(A178,'[1]Balanza Egresos'!A$1:A$65536,0),2),"SIN CUENTA")</f>
        <v>SIN CUENTA</v>
      </c>
      <c r="D178" s="68">
        <f>IF($O178="A",SUMIFS(D179:D$181,$A179:$A$181,LEFT($A178,LEN($A178))&amp;"*",$O179:$O$181,"R"),SUMIFS('[1]Balanza Egresos'!$D$1:$D$65536,'[1]Balanza Egresos'!$A$1:$A$65536,$A178))</f>
        <v>0</v>
      </c>
      <c r="E178" s="68">
        <f>IF($O178="A",SUMIFS(E179:E$181,$A179:$A$181,LEFT($A178,LEN($A178))&amp;"*",$O179:$O$181,"R"),((H178/[1]Parametros!$E$12)*12)+$I178)</f>
        <v>0</v>
      </c>
      <c r="F178" s="52">
        <f>IF($O178="A",SUMIFS(F179:F$181,$A179:$A$181,LEFT($A178,LEN($A178))&amp;"*",$O179:$O$181,"R"),K178+L178+M178+N178)</f>
        <v>0</v>
      </c>
      <c r="G178" s="70"/>
      <c r="H178" s="68">
        <f>IF($O178="A",SUMIFS(H179:H$181,$A179:$A$181,LEFT($A178,$P178)&amp;"*",$O179:$O$181,"R"),SUMIFS('[1]Balanza Egresos'!$E$1:$E$65536,'[1]Balanza Egresos'!$A$1:$A$65536,$A178))</f>
        <v>0</v>
      </c>
      <c r="I178" s="77"/>
      <c r="J178" s="54"/>
      <c r="K178" s="72"/>
      <c r="L178" s="72"/>
      <c r="M178" s="72"/>
      <c r="N178" s="72"/>
      <c r="O178" s="56" t="str">
        <f t="shared" si="19"/>
        <v>R</v>
      </c>
      <c r="P178" s="56">
        <f t="shared" si="20"/>
        <v>8</v>
      </c>
      <c r="Q178" s="57" t="str">
        <f t="shared" si="18"/>
        <v>NO</v>
      </c>
      <c r="R178" s="58"/>
      <c r="S178" s="59"/>
      <c r="T178" s="6"/>
      <c r="U178" s="60"/>
      <c r="V178" s="61"/>
      <c r="W178" s="62"/>
      <c r="X178" s="61"/>
      <c r="Y178" s="63"/>
      <c r="Z178" s="64"/>
      <c r="AA178" s="54"/>
      <c r="AB178" s="54"/>
      <c r="AC178" s="54"/>
      <c r="AD178" s="54"/>
      <c r="AE178" s="54"/>
      <c r="AF178" s="54"/>
    </row>
    <row r="179" spans="1:32" s="65" customFormat="1" ht="15" hidden="1" x14ac:dyDescent="0.25">
      <c r="A179" s="66"/>
      <c r="B179" s="66"/>
      <c r="C179" s="76" t="str">
        <f>IFERROR(INDEX('[1]Balanza Egresos'!A$1:C$65536,MATCH(A179,'[1]Balanza Egresos'!A$1:A$65536,0),2),"SIN CUENTA")</f>
        <v>SIN CUENTA</v>
      </c>
      <c r="D179" s="68">
        <f>IF($O179="A",SUMIFS(D180:D$181,$A180:$A$181,LEFT($A179,LEN($A179))&amp;"*",$O180:$O$181,"R"),SUMIFS('[1]Balanza Egresos'!$D$1:$D$65536,'[1]Balanza Egresos'!$A$1:$A$65536,$A179))</f>
        <v>0</v>
      </c>
      <c r="E179" s="68">
        <f>IF($O179="A",SUMIFS(E180:E$181,$A180:$A$181,LEFT($A179,LEN($A179))&amp;"*",$O180:$O$181,"R"),((H179/[1]Parametros!$E$12)*12)+$I179)</f>
        <v>0</v>
      </c>
      <c r="F179" s="52">
        <f>IF($O179="A",SUMIFS(F180:F$181,$A180:$A$181,LEFT($A179,LEN($A179))&amp;"*",$O180:$O$181,"R"),K179+L179+M179+N179)</f>
        <v>0</v>
      </c>
      <c r="G179" s="70"/>
      <c r="H179" s="68">
        <f>IF($O179="A",SUMIFS(H180:H$181,$A180:$A$181,LEFT($A179,$P179)&amp;"*",$O180:$O$181,"R"),SUMIFS('[1]Balanza Egresos'!$E$1:$E$65536,'[1]Balanza Egresos'!$A$1:$A$65536,$A179))</f>
        <v>0</v>
      </c>
      <c r="I179" s="77"/>
      <c r="J179" s="54"/>
      <c r="K179" s="72"/>
      <c r="L179" s="72"/>
      <c r="M179" s="72"/>
      <c r="N179" s="72"/>
      <c r="O179" s="56" t="str">
        <f t="shared" si="19"/>
        <v>R</v>
      </c>
      <c r="P179" s="56">
        <f t="shared" si="20"/>
        <v>8</v>
      </c>
      <c r="Q179" s="57" t="str">
        <f t="shared" si="18"/>
        <v>NO</v>
      </c>
      <c r="R179" s="58"/>
      <c r="S179" s="59"/>
      <c r="T179" s="6"/>
      <c r="U179" s="60"/>
      <c r="V179" s="61"/>
      <c r="W179" s="62"/>
      <c r="X179" s="61"/>
      <c r="Y179" s="63"/>
      <c r="Z179" s="64"/>
      <c r="AA179" s="54"/>
      <c r="AB179" s="54"/>
      <c r="AC179" s="54"/>
      <c r="AD179" s="54"/>
      <c r="AE179" s="54"/>
      <c r="AF179" s="54"/>
    </row>
    <row r="180" spans="1:32" s="65" customFormat="1" ht="15" hidden="1" x14ac:dyDescent="0.25">
      <c r="A180" s="66"/>
      <c r="B180" s="66"/>
      <c r="C180" s="76" t="str">
        <f>IFERROR(INDEX('[1]Balanza Egresos'!A$1:C$65536,MATCH(A180,'[1]Balanza Egresos'!A$1:A$65536,0),2),"SIN CUENTA")</f>
        <v>SIN CUENTA</v>
      </c>
      <c r="D180" s="68">
        <f>IF($O180="A",SUMIFS(D181:D$181,$A181:$A$181,LEFT($A180,LEN($A180))&amp;"*",$O181:$O$181,"R"),SUMIFS('[1]Balanza Egresos'!$D$1:$D$65536,'[1]Balanza Egresos'!$A$1:$A$65536,$A180))</f>
        <v>0</v>
      </c>
      <c r="E180" s="68">
        <f>IF($O180="A",SUMIFS(E181:E$181,$A181:$A$181,LEFT($A180,LEN($A180))&amp;"*",$O181:$O$181,"R"),((H180/[1]Parametros!$E$12)*12)+$I180)</f>
        <v>0</v>
      </c>
      <c r="F180" s="52">
        <f>IF($O180="A",SUMIFS(F181:F$181,$A181:$A$181,LEFT($A180,LEN($A180))&amp;"*",$O181:$O$181,"R"),K180+L180+M180+N180)</f>
        <v>0</v>
      </c>
      <c r="G180" s="70"/>
      <c r="H180" s="68">
        <f>IF($O180="A",SUMIFS(H181:H$181,$A181:$A$181,LEFT($A180,$P180)&amp;"*",$O181:$O$181,"R"),SUMIFS('[1]Balanza Egresos'!$E$1:$E$65536,'[1]Balanza Egresos'!$A$1:$A$65536,$A180))</f>
        <v>0</v>
      </c>
      <c r="I180" s="77"/>
      <c r="J180" s="54"/>
      <c r="K180" s="72"/>
      <c r="L180" s="72"/>
      <c r="M180" s="72"/>
      <c r="N180" s="72"/>
      <c r="O180" s="56" t="str">
        <f t="shared" si="19"/>
        <v>R</v>
      </c>
      <c r="P180" s="56">
        <f t="shared" si="20"/>
        <v>8</v>
      </c>
      <c r="Q180" s="57" t="str">
        <f t="shared" si="18"/>
        <v>NO</v>
      </c>
      <c r="R180" s="58"/>
      <c r="S180" s="59"/>
      <c r="T180" s="6"/>
      <c r="U180" s="60"/>
      <c r="V180" s="61"/>
      <c r="W180" s="62"/>
      <c r="X180" s="61"/>
      <c r="Y180" s="63"/>
      <c r="Z180" s="64"/>
      <c r="AA180" s="54"/>
      <c r="AB180" s="54"/>
      <c r="AC180" s="54"/>
      <c r="AD180" s="54"/>
      <c r="AE180" s="54"/>
      <c r="AF180" s="54"/>
    </row>
    <row r="181" spans="1:32" s="65" customFormat="1" ht="15" hidden="1" x14ac:dyDescent="0.25">
      <c r="A181" s="66"/>
      <c r="B181" s="66"/>
      <c r="C181" s="76" t="str">
        <f>IFERROR(INDEX('[1]Balanza Egresos'!A$1:C$65536,MATCH(A181,'[1]Balanza Egresos'!A$1:A$65536,0),2),"SIN CUENTA")</f>
        <v>SIN CUENTA</v>
      </c>
      <c r="D181" s="68">
        <f>IF($O181="A",SUMIFS(D$181:D182,$A$181:$A182,LEFT($A181,LEN($A181))&amp;"*",$O$181:$O182,"R"),SUMIFS('[1]Balanza Egresos'!$D$1:$D$65536,'[1]Balanza Egresos'!$A$1:$A$65536,$A181))</f>
        <v>0</v>
      </c>
      <c r="E181" s="68">
        <f>IF($O181="A",SUMIFS(E$181:E182,$A$181:$A182,LEFT($A181,LEN($A181))&amp;"*",$O$181:$O182,"R"),((H181/[1]Parametros!$E$12)*12)+$I181)</f>
        <v>0</v>
      </c>
      <c r="F181" s="52">
        <f>IF($O181="A",SUMIFS(F$181:F182,$A$181:$A182,LEFT($A181,LEN($A181))&amp;"*",$O$181:$O182,"R"),K181+L181+M181+N181)</f>
        <v>0</v>
      </c>
      <c r="G181" s="70"/>
      <c r="H181" s="68">
        <f>IF($O181="A",SUMIFS(H$181:H182,$A$181:$A182,LEFT($A181,$P181)&amp;"*",$O$181:$O182,"R"),SUMIFS('[1]Balanza Egresos'!$E$1:$E$65536,'[1]Balanza Egresos'!$A$1:$A$65536,$A181))</f>
        <v>0</v>
      </c>
      <c r="I181" s="77"/>
      <c r="J181" s="54"/>
      <c r="K181" s="72"/>
      <c r="L181" s="72"/>
      <c r="M181" s="72"/>
      <c r="N181" s="72"/>
      <c r="O181" s="56" t="str">
        <f t="shared" si="19"/>
        <v>R</v>
      </c>
      <c r="P181" s="56">
        <f t="shared" si="20"/>
        <v>8</v>
      </c>
      <c r="Q181" s="57" t="str">
        <f t="shared" si="18"/>
        <v>NO</v>
      </c>
      <c r="R181" s="58"/>
      <c r="S181" s="59"/>
      <c r="T181" s="6"/>
      <c r="U181" s="60"/>
      <c r="V181" s="61"/>
      <c r="W181" s="62"/>
      <c r="X181" s="61"/>
      <c r="Y181" s="63"/>
      <c r="Z181" s="64"/>
      <c r="AA181" s="54"/>
      <c r="AB181" s="54"/>
      <c r="AC181" s="54"/>
      <c r="AD181" s="54"/>
      <c r="AE181" s="54"/>
      <c r="AF181" s="54"/>
    </row>
    <row r="182" spans="1:32" ht="13.8" x14ac:dyDescent="0.25">
      <c r="A182" s="6"/>
      <c r="B182" s="6"/>
      <c r="C182" s="78" t="s">
        <v>130</v>
      </c>
      <c r="D182" s="79">
        <f>D92+D71+D10</f>
        <v>1425642.38</v>
      </c>
      <c r="E182" s="79">
        <f>E92+E71+E10</f>
        <v>2086913.49</v>
      </c>
      <c r="F182" s="79">
        <f>F92+F71+F10</f>
        <v>2517698.16</v>
      </c>
      <c r="G182" s="80"/>
      <c r="H182" s="79">
        <f t="shared" ref="H182:N182" si="21">H92+H71+H10</f>
        <v>1391275.6600000001</v>
      </c>
      <c r="I182" s="79">
        <f t="shared" si="21"/>
        <v>0</v>
      </c>
      <c r="J182" s="6"/>
      <c r="K182" s="81">
        <f t="shared" si="21"/>
        <v>275000</v>
      </c>
      <c r="L182" s="81">
        <f t="shared" si="21"/>
        <v>0</v>
      </c>
      <c r="M182" s="81">
        <f t="shared" si="21"/>
        <v>2142698.16</v>
      </c>
      <c r="N182" s="81">
        <f t="shared" si="21"/>
        <v>100000</v>
      </c>
      <c r="O182" s="82"/>
      <c r="P182" s="82"/>
      <c r="Q182" s="57" t="str">
        <f>IF(ABS(D182+E182+F182+H182)&gt;0,"SI","NO")</f>
        <v>SI</v>
      </c>
      <c r="R182" s="57"/>
      <c r="S182" s="57"/>
      <c r="T182" s="6"/>
      <c r="U182" s="83">
        <f>D182-E182</f>
        <v>-661271.1100000001</v>
      </c>
      <c r="V182" s="84">
        <f>IF(D182=0,0,U182/D182)</f>
        <v>-0.46384080557425639</v>
      </c>
      <c r="W182" s="83">
        <f>F182-D182</f>
        <v>1092055.7800000003</v>
      </c>
      <c r="X182" s="84">
        <f>IF(D182=0,0,W182/D182)</f>
        <v>0.76600962157143526</v>
      </c>
      <c r="Y182" s="85">
        <f>+F182-E182</f>
        <v>430784.67000000016</v>
      </c>
      <c r="Z182" s="84">
        <f>IF(E182=0,0,Y182/E182)</f>
        <v>0.2064219106657843</v>
      </c>
      <c r="AA182" s="6"/>
      <c r="AB182" s="6"/>
      <c r="AC182" s="6"/>
      <c r="AD182" s="6"/>
      <c r="AE182" s="6"/>
      <c r="AF182" s="6"/>
    </row>
    <row r="183" spans="1:32" x14ac:dyDescent="0.25">
      <c r="A183" s="6"/>
      <c r="B183" s="6"/>
      <c r="C183" s="6"/>
      <c r="D183" s="86"/>
      <c r="E183" s="86"/>
      <c r="F183" s="86"/>
      <c r="G183" s="6"/>
      <c r="H183" s="86"/>
      <c r="I183" s="86"/>
      <c r="J183" s="3"/>
      <c r="K183" s="7"/>
      <c r="L183" s="7"/>
      <c r="M183" s="7"/>
      <c r="N183" s="7"/>
      <c r="O183" s="87" t="s">
        <v>131</v>
      </c>
      <c r="P183" s="87"/>
      <c r="Q183" s="88"/>
      <c r="R183" s="88"/>
      <c r="S183" s="88"/>
      <c r="T183" s="88"/>
      <c r="U183" s="7"/>
      <c r="V183" s="6"/>
      <c r="W183" s="7"/>
      <c r="X183" s="6"/>
      <c r="Y183" s="7"/>
      <c r="Z183" s="6"/>
      <c r="AA183" s="6"/>
      <c r="AB183" s="6"/>
      <c r="AC183" s="6"/>
      <c r="AD183" s="6"/>
      <c r="AE183" s="6"/>
      <c r="AF183" s="6"/>
    </row>
    <row r="184" spans="1:32" ht="12.75" customHeight="1" x14ac:dyDescent="0.25">
      <c r="A184" s="6"/>
      <c r="B184" s="6"/>
      <c r="C184" s="89"/>
      <c r="D184" s="86"/>
      <c r="E184" s="86"/>
      <c r="F184" s="86"/>
      <c r="G184" s="6"/>
      <c r="H184" s="90"/>
      <c r="I184" s="90"/>
      <c r="J184" s="3"/>
      <c r="K184" s="7"/>
      <c r="L184" s="7"/>
      <c r="M184" s="7"/>
      <c r="N184" s="7"/>
      <c r="O184" s="91"/>
      <c r="P184" s="91"/>
      <c r="Q184" s="90"/>
      <c r="R184" s="91"/>
      <c r="S184" s="91"/>
      <c r="T184" s="6"/>
      <c r="U184" s="7"/>
      <c r="V184" s="6"/>
      <c r="W184" s="7"/>
      <c r="X184" s="6"/>
      <c r="Y184" s="7"/>
      <c r="Z184" s="6"/>
      <c r="AA184" s="6"/>
      <c r="AB184" s="6"/>
      <c r="AC184" s="6"/>
      <c r="AD184" s="6"/>
      <c r="AE184" s="6"/>
      <c r="AF184" s="6"/>
    </row>
    <row r="185" spans="1:32" ht="13.8" x14ac:dyDescent="0.25">
      <c r="A185" s="6"/>
      <c r="B185" s="6"/>
      <c r="C185" s="92"/>
      <c r="D185" s="93"/>
      <c r="E185" s="93"/>
      <c r="F185" s="94"/>
      <c r="G185" s="95"/>
      <c r="H185" s="96"/>
      <c r="I185" s="96"/>
      <c r="J185" s="3"/>
      <c r="K185" s="7"/>
      <c r="L185" s="7"/>
      <c r="M185" s="7"/>
      <c r="N185" s="7"/>
      <c r="O185" s="91"/>
      <c r="P185" s="91"/>
      <c r="Q185" s="90"/>
      <c r="R185" s="91"/>
      <c r="S185" s="91"/>
      <c r="T185" s="6"/>
      <c r="U185" s="7" t="str">
        <f>CONCATENATE("SU PRESUPUESTO ",F9, " EXCEDE EN ")</f>
        <v xml:space="preserve">SU PRESUPUESTO 2022 EXCEDE EN </v>
      </c>
      <c r="V185" s="6"/>
      <c r="W185" s="7"/>
      <c r="X185" s="6"/>
      <c r="Y185" s="7"/>
      <c r="Z185" s="6"/>
      <c r="AA185" s="6"/>
      <c r="AB185" s="6"/>
      <c r="AC185" s="6"/>
      <c r="AD185" s="6"/>
      <c r="AE185" s="6"/>
      <c r="AF185" s="6"/>
    </row>
    <row r="186" spans="1:32" ht="13.5" customHeight="1" x14ac:dyDescent="0.25">
      <c r="A186" s="6"/>
      <c r="B186" s="6"/>
      <c r="C186" s="92"/>
      <c r="D186" s="3"/>
      <c r="E186" s="97"/>
      <c r="F186" s="3"/>
      <c r="G186" s="95"/>
      <c r="H186" s="96"/>
      <c r="I186" s="96"/>
      <c r="J186" s="3"/>
      <c r="K186" s="7"/>
      <c r="L186" s="7"/>
      <c r="M186" s="7"/>
      <c r="N186" s="7"/>
      <c r="O186" s="91"/>
      <c r="P186" s="91"/>
      <c r="Q186" s="90"/>
      <c r="R186" s="91"/>
      <c r="S186" s="91"/>
      <c r="T186" s="6"/>
      <c r="U186" s="7" t="s">
        <v>132</v>
      </c>
      <c r="V186" s="6"/>
      <c r="W186" s="7"/>
      <c r="X186" s="6"/>
      <c r="Y186" s="7"/>
      <c r="Z186" s="6"/>
    </row>
    <row r="187" spans="1:32" x14ac:dyDescent="0.25">
      <c r="A187" s="6"/>
      <c r="B187" s="6"/>
      <c r="C187" s="98"/>
      <c r="D187" s="3"/>
      <c r="E187" s="98"/>
      <c r="F187" s="3"/>
      <c r="G187" s="6"/>
      <c r="H187" s="96"/>
      <c r="I187" s="96"/>
      <c r="J187" s="3"/>
      <c r="K187" s="7"/>
      <c r="L187" s="7"/>
      <c r="M187" s="7"/>
      <c r="N187" s="7"/>
      <c r="O187" s="91"/>
      <c r="P187" s="91"/>
      <c r="Q187" s="90"/>
      <c r="R187" s="91"/>
      <c r="S187" s="91"/>
      <c r="T187" s="6"/>
      <c r="U187" s="7"/>
      <c r="V187" s="6"/>
      <c r="W187" s="7"/>
      <c r="X187" s="6"/>
      <c r="Y187" s="7"/>
      <c r="Z187" s="6"/>
    </row>
    <row r="188" spans="1:32" x14ac:dyDescent="0.25">
      <c r="A188" s="6"/>
      <c r="B188" s="6"/>
      <c r="C188" s="98"/>
      <c r="D188" s="3"/>
      <c r="E188" s="98"/>
      <c r="F188" s="3"/>
      <c r="G188" s="88"/>
      <c r="H188" s="86"/>
      <c r="I188" s="86"/>
      <c r="J188" s="3"/>
      <c r="K188" s="7"/>
      <c r="L188" s="7"/>
      <c r="M188" s="7"/>
      <c r="N188" s="7"/>
      <c r="O188" s="20"/>
      <c r="P188" s="20"/>
      <c r="Q188" s="6"/>
      <c r="R188" s="6"/>
      <c r="S188" s="6"/>
      <c r="T188" s="6"/>
      <c r="U188" s="7"/>
      <c r="V188" s="6"/>
      <c r="W188" s="7"/>
      <c r="X188" s="6"/>
      <c r="Y188" s="7"/>
      <c r="Z188" s="6"/>
    </row>
    <row r="189" spans="1:32" x14ac:dyDescent="0.25">
      <c r="A189" s="6"/>
      <c r="B189" s="6"/>
      <c r="C189" s="98"/>
      <c r="D189" s="3"/>
      <c r="E189" s="98"/>
      <c r="F189" s="3"/>
      <c r="G189" s="6"/>
      <c r="H189" s="86"/>
      <c r="I189" s="86"/>
      <c r="J189" s="3"/>
      <c r="K189" s="7"/>
      <c r="L189" s="7"/>
      <c r="M189" s="7"/>
      <c r="N189" s="7"/>
      <c r="O189" s="20"/>
      <c r="P189" s="20"/>
      <c r="Q189" s="6"/>
      <c r="R189" s="6"/>
      <c r="S189" s="6"/>
      <c r="T189" s="6"/>
      <c r="U189" s="7"/>
      <c r="V189" s="6"/>
      <c r="W189" s="7"/>
      <c r="X189" s="6"/>
      <c r="Y189" s="7"/>
      <c r="Z189" s="6"/>
    </row>
    <row r="190" spans="1:32" x14ac:dyDescent="0.25">
      <c r="A190" s="6"/>
      <c r="B190" s="6"/>
      <c r="C190" s="99"/>
      <c r="D190" s="3"/>
      <c r="E190" s="99"/>
      <c r="F190" s="3"/>
      <c r="G190" s="6"/>
      <c r="H190" s="86"/>
      <c r="I190" s="86"/>
      <c r="J190" s="3"/>
      <c r="K190" s="7"/>
      <c r="L190" s="7"/>
      <c r="M190" s="7"/>
      <c r="N190" s="7"/>
      <c r="O190" s="20"/>
      <c r="P190" s="20"/>
      <c r="Q190" s="6" t="s">
        <v>131</v>
      </c>
      <c r="R190" s="6"/>
      <c r="S190" s="6"/>
      <c r="T190" s="6"/>
      <c r="U190" s="7"/>
      <c r="V190" s="6"/>
      <c r="W190" s="7"/>
      <c r="X190" s="6"/>
      <c r="Y190" s="7"/>
      <c r="Z190" s="6"/>
    </row>
    <row r="191" spans="1:32" x14ac:dyDescent="0.25">
      <c r="A191" s="6"/>
      <c r="B191" s="6"/>
      <c r="C191" s="100" t="s">
        <v>133</v>
      </c>
      <c r="D191" s="3"/>
      <c r="E191" s="101" t="s">
        <v>134</v>
      </c>
      <c r="F191" s="3"/>
      <c r="G191" s="6"/>
      <c r="H191" s="86"/>
      <c r="I191" s="86"/>
      <c r="J191" s="3"/>
      <c r="K191" s="88"/>
      <c r="L191" s="7"/>
      <c r="M191" s="7"/>
      <c r="N191" s="7"/>
      <c r="O191" s="57"/>
      <c r="P191" s="57"/>
      <c r="Q191" s="88"/>
      <c r="R191" s="88"/>
      <c r="S191" s="88"/>
      <c r="T191" s="6"/>
      <c r="U191" s="7"/>
      <c r="V191" s="6"/>
      <c r="W191" s="7"/>
      <c r="X191" s="6"/>
      <c r="Y191" s="7"/>
      <c r="Z191" s="6"/>
    </row>
    <row r="192" spans="1:32" x14ac:dyDescent="0.25">
      <c r="A192" s="6"/>
      <c r="B192" s="6"/>
      <c r="C192" s="100" t="s">
        <v>135</v>
      </c>
      <c r="D192" s="86"/>
      <c r="E192" s="101" t="s">
        <v>136</v>
      </c>
      <c r="F192" s="89"/>
      <c r="G192" s="88"/>
      <c r="H192" s="86"/>
      <c r="I192" s="86"/>
      <c r="J192" s="3"/>
      <c r="K192" s="7"/>
      <c r="L192" s="7"/>
      <c r="M192" s="7"/>
      <c r="N192" s="7"/>
      <c r="O192" s="20"/>
      <c r="P192" s="20"/>
      <c r="Q192" s="6"/>
      <c r="R192" s="6"/>
      <c r="S192" s="6"/>
      <c r="T192" s="6"/>
      <c r="U192" s="7"/>
      <c r="V192" s="6"/>
      <c r="W192" s="7"/>
      <c r="X192" s="6"/>
      <c r="Y192" s="7"/>
      <c r="Z192" s="6"/>
    </row>
    <row r="193" spans="1:26" x14ac:dyDescent="0.25">
      <c r="A193" s="6"/>
      <c r="B193" s="6"/>
      <c r="C193" s="100" t="s">
        <v>137</v>
      </c>
      <c r="D193" s="86"/>
      <c r="E193" s="101" t="s">
        <v>137</v>
      </c>
      <c r="F193" s="89"/>
      <c r="G193" s="6"/>
      <c r="H193" s="86"/>
      <c r="I193" s="86"/>
      <c r="J193" s="3"/>
      <c r="K193" s="7"/>
      <c r="L193" s="7"/>
      <c r="M193" s="7"/>
      <c r="N193" s="7"/>
      <c r="O193" s="20"/>
      <c r="P193" s="20"/>
      <c r="Q193" s="6"/>
      <c r="R193" s="6"/>
      <c r="S193" s="6"/>
      <c r="T193" s="6"/>
      <c r="U193" s="7"/>
      <c r="V193" s="6"/>
      <c r="W193" s="7"/>
      <c r="X193" s="6"/>
      <c r="Y193" s="7"/>
      <c r="Z193" s="6"/>
    </row>
    <row r="194" spans="1:26" x14ac:dyDescent="0.25">
      <c r="A194" s="6"/>
      <c r="B194" s="6"/>
      <c r="C194" s="98"/>
      <c r="D194" s="86"/>
      <c r="E194" s="98"/>
      <c r="F194" s="89"/>
      <c r="G194" s="6"/>
      <c r="H194" s="86"/>
      <c r="I194" s="86"/>
      <c r="J194" s="3"/>
      <c r="K194" s="7"/>
      <c r="L194" s="7"/>
      <c r="M194" s="7"/>
      <c r="N194" s="7"/>
      <c r="O194" s="20"/>
      <c r="P194" s="20"/>
      <c r="Q194" s="6"/>
      <c r="R194" s="6"/>
      <c r="S194" s="6"/>
      <c r="T194" s="6"/>
      <c r="U194" s="7"/>
      <c r="V194" s="6"/>
      <c r="W194" s="7"/>
      <c r="X194" s="6"/>
      <c r="Y194" s="7"/>
      <c r="Z194" s="6"/>
    </row>
    <row r="195" spans="1:26" x14ac:dyDescent="0.25">
      <c r="A195" s="6"/>
      <c r="B195" s="6"/>
      <c r="C195" s="6"/>
      <c r="D195" s="86"/>
      <c r="E195" s="86"/>
      <c r="F195" s="89"/>
      <c r="G195" s="6"/>
      <c r="H195" s="86"/>
      <c r="I195" s="86"/>
      <c r="J195" s="3"/>
      <c r="K195" s="7"/>
      <c r="L195" s="7"/>
      <c r="M195" s="7"/>
      <c r="N195" s="7"/>
      <c r="O195" s="20"/>
      <c r="P195" s="20"/>
      <c r="Q195" s="6"/>
      <c r="R195" s="6"/>
      <c r="S195" s="6"/>
      <c r="T195" s="6"/>
      <c r="U195" s="7"/>
      <c r="V195" s="6"/>
      <c r="W195" s="7"/>
      <c r="X195" s="6"/>
      <c r="Y195" s="7"/>
      <c r="Z195" s="6"/>
    </row>
    <row r="196" spans="1:26" x14ac:dyDescent="0.25">
      <c r="A196" s="6"/>
      <c r="B196" s="6"/>
      <c r="C196" s="6"/>
      <c r="D196" s="86"/>
      <c r="E196" s="86"/>
      <c r="F196" s="86"/>
      <c r="G196" s="6"/>
      <c r="H196" s="86"/>
      <c r="I196" s="86"/>
      <c r="J196" s="3"/>
      <c r="K196" s="7"/>
      <c r="L196" s="7"/>
      <c r="M196" s="7"/>
      <c r="N196" s="7"/>
      <c r="O196" s="20"/>
      <c r="P196" s="20"/>
      <c r="Q196" s="6"/>
      <c r="R196" s="6"/>
      <c r="S196" s="6"/>
      <c r="T196" s="6"/>
      <c r="U196" s="7"/>
      <c r="V196" s="6"/>
      <c r="W196" s="7"/>
      <c r="X196" s="6"/>
      <c r="Y196" s="7"/>
      <c r="Z196" s="6"/>
    </row>
  </sheetData>
  <sheetProtection formatCells="0" formatColumns="0" formatRows="0" insertRows="0" autoFilter="0"/>
  <autoFilter ref="A9:BS182" xr:uid="{3A5A4576-EE27-4D91-AB5A-2017526B1BF0}"/>
  <mergeCells count="23">
    <mergeCell ref="H185:I187"/>
    <mergeCell ref="Q8:Q9"/>
    <mergeCell ref="R8:R9"/>
    <mergeCell ref="S8:S9"/>
    <mergeCell ref="U8:V8"/>
    <mergeCell ref="W8:X8"/>
    <mergeCell ref="Y8:Z8"/>
    <mergeCell ref="P7:S7"/>
    <mergeCell ref="A8:A9"/>
    <mergeCell ref="B8:B9"/>
    <mergeCell ref="C8:C9"/>
    <mergeCell ref="G8:G9"/>
    <mergeCell ref="H8:H9"/>
    <mergeCell ref="I8:I9"/>
    <mergeCell ref="K8:N8"/>
    <mergeCell ref="O8:O9"/>
    <mergeCell ref="P8:P9"/>
    <mergeCell ref="A1:G1"/>
    <mergeCell ref="A2:G2"/>
    <mergeCell ref="A3:G3"/>
    <mergeCell ref="K4:N4"/>
    <mergeCell ref="A5:G5"/>
    <mergeCell ref="A6:F6"/>
  </mergeCells>
  <conditionalFormatting sqref="U1:Z9 U182:Z65536">
    <cfRule type="cellIs" dxfId="37" priority="38" stopIfTrue="1" operator="lessThan">
      <formula>0</formula>
    </cfRule>
  </conditionalFormatting>
  <conditionalFormatting sqref="U10:Z18 U27:Z27 U77:Z78 U80:Z80 U82:Z83 U74:Z75 U71:Z71 U90:Z96">
    <cfRule type="cellIs" dxfId="36" priority="37" stopIfTrue="1" operator="lessThan">
      <formula>0</formula>
    </cfRule>
  </conditionalFormatting>
  <conditionalFormatting sqref="U19:Z22">
    <cfRule type="cellIs" dxfId="35" priority="36" stopIfTrue="1" operator="lessThan">
      <formula>0</formula>
    </cfRule>
  </conditionalFormatting>
  <conditionalFormatting sqref="U23:Z26">
    <cfRule type="cellIs" dxfId="34" priority="35" stopIfTrue="1" operator="lessThan">
      <formula>0</formula>
    </cfRule>
  </conditionalFormatting>
  <conditionalFormatting sqref="U28:Z31">
    <cfRule type="cellIs" dxfId="33" priority="34" stopIfTrue="1" operator="lessThan">
      <formula>0</formula>
    </cfRule>
  </conditionalFormatting>
  <conditionalFormatting sqref="U32:Z33">
    <cfRule type="cellIs" dxfId="32" priority="33" stopIfTrue="1" operator="lessThan">
      <formula>0</formula>
    </cfRule>
  </conditionalFormatting>
  <conditionalFormatting sqref="U34:Z37">
    <cfRule type="cellIs" dxfId="31" priority="32" stopIfTrue="1" operator="lessThan">
      <formula>0</formula>
    </cfRule>
  </conditionalFormatting>
  <conditionalFormatting sqref="U38:Z38">
    <cfRule type="cellIs" dxfId="30" priority="31" stopIfTrue="1" operator="lessThan">
      <formula>0</formula>
    </cfRule>
  </conditionalFormatting>
  <conditionalFormatting sqref="U76:Z76">
    <cfRule type="cellIs" dxfId="29" priority="30" stopIfTrue="1" operator="lessThan">
      <formula>0</formula>
    </cfRule>
  </conditionalFormatting>
  <conditionalFormatting sqref="U79:Z79">
    <cfRule type="cellIs" dxfId="28" priority="29" stopIfTrue="1" operator="lessThan">
      <formula>0</formula>
    </cfRule>
  </conditionalFormatting>
  <conditionalFormatting sqref="U81:Z81">
    <cfRule type="cellIs" dxfId="27" priority="28" stopIfTrue="1" operator="lessThan">
      <formula>0</formula>
    </cfRule>
  </conditionalFormatting>
  <conditionalFormatting sqref="U84:Z84">
    <cfRule type="cellIs" dxfId="26" priority="27" stopIfTrue="1" operator="lessThan">
      <formula>0</formula>
    </cfRule>
  </conditionalFormatting>
  <conditionalFormatting sqref="U85:Z88">
    <cfRule type="cellIs" dxfId="25" priority="26" stopIfTrue="1" operator="lessThan">
      <formula>0</formula>
    </cfRule>
  </conditionalFormatting>
  <conditionalFormatting sqref="U97:Z97">
    <cfRule type="cellIs" dxfId="24" priority="25" stopIfTrue="1" operator="lessThan">
      <formula>0</formula>
    </cfRule>
  </conditionalFormatting>
  <conditionalFormatting sqref="U39:Z45">
    <cfRule type="cellIs" dxfId="23" priority="24" stopIfTrue="1" operator="lessThan">
      <formula>0</formula>
    </cfRule>
  </conditionalFormatting>
  <conditionalFormatting sqref="U46:Z46">
    <cfRule type="cellIs" dxfId="22" priority="23" stopIfTrue="1" operator="lessThan">
      <formula>0</formula>
    </cfRule>
  </conditionalFormatting>
  <conditionalFormatting sqref="U72:Z73">
    <cfRule type="cellIs" dxfId="21" priority="22" stopIfTrue="1" operator="lessThan">
      <formula>0</formula>
    </cfRule>
  </conditionalFormatting>
  <conditionalFormatting sqref="U89:Z89">
    <cfRule type="cellIs" dxfId="20" priority="21" stopIfTrue="1" operator="lessThan">
      <formula>0</formula>
    </cfRule>
  </conditionalFormatting>
  <conditionalFormatting sqref="U47:Z49">
    <cfRule type="cellIs" dxfId="19" priority="20" stopIfTrue="1" operator="lessThan">
      <formula>0</formula>
    </cfRule>
  </conditionalFormatting>
  <conditionalFormatting sqref="U50:Z50">
    <cfRule type="cellIs" dxfId="18" priority="19" stopIfTrue="1" operator="lessThan">
      <formula>0</formula>
    </cfRule>
  </conditionalFormatting>
  <conditionalFormatting sqref="U103:Z104">
    <cfRule type="cellIs" dxfId="17" priority="18" stopIfTrue="1" operator="lessThan">
      <formula>0</formula>
    </cfRule>
  </conditionalFormatting>
  <conditionalFormatting sqref="U107:Z107">
    <cfRule type="cellIs" dxfId="16" priority="17" stopIfTrue="1" operator="lessThan">
      <formula>0</formula>
    </cfRule>
  </conditionalFormatting>
  <conditionalFormatting sqref="U102:Z102">
    <cfRule type="cellIs" dxfId="15" priority="16" stopIfTrue="1" operator="lessThan">
      <formula>0</formula>
    </cfRule>
  </conditionalFormatting>
  <conditionalFormatting sqref="U105:Z106">
    <cfRule type="cellIs" dxfId="14" priority="15" stopIfTrue="1" operator="lessThan">
      <formula>0</formula>
    </cfRule>
  </conditionalFormatting>
  <conditionalFormatting sqref="U99:Z101">
    <cfRule type="cellIs" dxfId="13" priority="14" stopIfTrue="1" operator="lessThan">
      <formula>0</formula>
    </cfRule>
  </conditionalFormatting>
  <conditionalFormatting sqref="U98:Z98">
    <cfRule type="cellIs" dxfId="12" priority="13" stopIfTrue="1" operator="lessThan">
      <formula>0</formula>
    </cfRule>
  </conditionalFormatting>
  <conditionalFormatting sqref="U108:Z108">
    <cfRule type="cellIs" dxfId="11" priority="12" stopIfTrue="1" operator="lessThan">
      <formula>0</formula>
    </cfRule>
  </conditionalFormatting>
  <conditionalFormatting sqref="U51:Z51">
    <cfRule type="cellIs" dxfId="10" priority="10" stopIfTrue="1" operator="lessThan">
      <formula>0</formula>
    </cfRule>
  </conditionalFormatting>
  <conditionalFormatting sqref="U52:Z61">
    <cfRule type="cellIs" dxfId="9" priority="11" stopIfTrue="1" operator="lessThan">
      <formula>0</formula>
    </cfRule>
  </conditionalFormatting>
  <conditionalFormatting sqref="U62:Z62">
    <cfRule type="cellIs" dxfId="8" priority="8" stopIfTrue="1" operator="lessThan">
      <formula>0</formula>
    </cfRule>
  </conditionalFormatting>
  <conditionalFormatting sqref="U63:Z70">
    <cfRule type="cellIs" dxfId="7" priority="9" stopIfTrue="1" operator="lessThan">
      <formula>0</formula>
    </cfRule>
  </conditionalFormatting>
  <conditionalFormatting sqref="U109:Z181">
    <cfRule type="cellIs" dxfId="6" priority="7" stopIfTrue="1" operator="lessThan">
      <formula>0</formula>
    </cfRule>
  </conditionalFormatting>
  <conditionalFormatting sqref="A10:F181">
    <cfRule type="expression" dxfId="5" priority="6" stopIfTrue="1">
      <formula>$O10="A"</formula>
    </cfRule>
  </conditionalFormatting>
  <conditionalFormatting sqref="C10:F181">
    <cfRule type="expression" dxfId="4" priority="5" stopIfTrue="1">
      <formula>$O10="R"</formula>
    </cfRule>
  </conditionalFormatting>
  <conditionalFormatting sqref="H10:I181">
    <cfRule type="expression" dxfId="3" priority="3" stopIfTrue="1">
      <formula>$O10="A"</formula>
    </cfRule>
    <cfRule type="expression" dxfId="2" priority="4" stopIfTrue="1">
      <formula>$O10="R"</formula>
    </cfRule>
  </conditionalFormatting>
  <conditionalFormatting sqref="K10:N181">
    <cfRule type="expression" dxfId="1" priority="1" stopIfTrue="1">
      <formula>$O10="A"</formula>
    </cfRule>
    <cfRule type="expression" dxfId="0" priority="2" stopIfTrue="1">
      <formula>$O10="R"</formula>
    </cfRule>
  </conditionalFormatting>
  <printOptions horizontalCentered="1"/>
  <pageMargins left="0.31496062992125984" right="0.11811023622047245" top="0.35433070866141736" bottom="0.55118110236220474" header="0.31496062992125984" footer="0.31496062992125984"/>
  <pageSetup scale="55" orientation="portrait" r:id="rId1"/>
  <headerFooter differentOddEven="1">
    <oddFooter>&amp;LJMAS GUACHOCHI&amp;R&amp;P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Inversiones</vt:lpstr>
      <vt:lpstr>Inversiones!Área_de_impresión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Reuniones</dc:creator>
  <cp:lastModifiedBy>Reuniones</cp:lastModifiedBy>
  <dcterms:created xsi:type="dcterms:W3CDTF">2023-01-31T02:47:53Z</dcterms:created>
  <dcterms:modified xsi:type="dcterms:W3CDTF">2023-01-31T02:52:35Z</dcterms:modified>
</cp:coreProperties>
</file>